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3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sbrooks\report\Internal\CBETA\2020-02-25\"/>
    </mc:Choice>
  </mc:AlternateContent>
  <xr:revisionPtr revIDLastSave="0" documentId="13_ncr:1_{2758A539-E5CA-4BAA-AEE7-0D21618E03A1}" xr6:coauthVersionLast="44" xr6:coauthVersionMax="44" xr10:uidLastSave="{00000000-0000-0000-0000-000000000000}"/>
  <bookViews>
    <workbookView xWindow="4872" yWindow="900" windowWidth="23040" windowHeight="12204" activeTab="2" xr2:uid="{08DCBED9-9124-4ED0-859E-283703760B82}"/>
  </bookViews>
  <sheets>
    <sheet name="Nov-05" sheetId="1" r:id="rId1"/>
    <sheet name="Nov-05 (2)" sheetId="2" r:id="rId2"/>
    <sheet name="Dec-04" sheetId="3" r:id="rId3"/>
    <sheet name="Jan-08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45" i="2" l="1"/>
  <c r="D15" i="2"/>
  <c r="D14" i="2"/>
  <c r="D10" i="2"/>
  <c r="E12" i="2"/>
  <c r="D44" i="2"/>
  <c r="D12" i="2"/>
  <c r="D13" i="2"/>
  <c r="E43" i="2"/>
  <c r="E38" i="2"/>
  <c r="D43" i="2"/>
  <c r="E44" i="2"/>
  <c r="D16" i="2"/>
  <c r="D11" i="2"/>
  <c r="D38" i="2"/>
  <c r="D9" i="2"/>
  <c r="E33" i="2"/>
  <c r="D39" i="2"/>
  <c r="E11" i="2"/>
  <c r="D33" i="2"/>
  <c r="D34" i="2"/>
  <c r="E39" i="2"/>
  <c r="D18" i="2"/>
  <c r="E10" i="2"/>
  <c r="E15" i="2"/>
  <c r="D19" i="2"/>
  <c r="E34" i="2"/>
  <c r="E9" i="2"/>
  <c r="E17" i="2"/>
  <c r="E16" i="2"/>
  <c r="E14" i="2"/>
  <c r="E13" i="2"/>
  <c r="E19" i="2"/>
  <c r="E18" i="2"/>
  <c r="D45" i="2"/>
  <c r="D17" i="2"/>
</calcChain>
</file>

<file path=xl/sharedStrings.xml><?xml version="1.0" encoding="utf-8"?>
<sst xmlns="http://schemas.openxmlformats.org/spreadsheetml/2006/main" count="514" uniqueCount="212">
  <si>
    <t>%</t>
  </si>
  <si>
    <t>10A</t>
  </si>
  <si>
    <t>1s</t>
  </si>
  <si>
    <t>10,0.5s,0.1A)</t>
  </si>
  <si>
    <t>+/-25A)</t>
  </si>
  <si>
    <t>10,1s,1A)</t>
  </si>
  <si>
    <t>Magnet</t>
  </si>
  <si>
    <t>degaussing</t>
  </si>
  <si>
    <t>test</t>
  </si>
  <si>
    <t>with</t>
  </si>
  <si>
    <t>beam:</t>
  </si>
  <si>
    <t>%Original</t>
  </si>
  <si>
    <t>params:</t>
  </si>
  <si>
    <t>struct</t>
  </si>
  <si>
    <t>fields:</t>
  </si>
  <si>
    <t>Npts:</t>
  </si>
  <si>
    <t>pause:</t>
  </si>
  <si>
    <t>amplitude:</t>
  </si>
  <si>
    <t>hyster_no_degauss(MS1DIP01,IS1BPM01_P1)</t>
  </si>
  <si>
    <t>hyster_degauss(MS1DIP01,IS1BPM01_P1)</t>
  </si>
  <si>
    <t>amplitude</t>
  </si>
  <si>
    <t>(retried)</t>
  </si>
  <si>
    <t>and</t>
  </si>
  <si>
    <t>Npts</t>
  </si>
  <si>
    <t>(trying</t>
  </si>
  <si>
    <t>again)</t>
  </si>
  <si>
    <t>Put</t>
  </si>
  <si>
    <t>wait</t>
  </si>
  <si>
    <t>seconds</t>
  </si>
  <si>
    <t>before</t>
  </si>
  <si>
    <t>reading</t>
  </si>
  <si>
    <t>BPM</t>
  </si>
  <si>
    <t>old</t>
  </si>
  <si>
    <t>default</t>
  </si>
  <si>
    <t>settings</t>
  </si>
  <si>
    <t>repeated</t>
  </si>
  <si>
    <t>pause</t>
  </si>
  <si>
    <t>(Npts</t>
  </si>
  <si>
    <t>back</t>
  </si>
  <si>
    <t>to</t>
  </si>
  <si>
    <t>10)</t>
  </si>
  <si>
    <t>1A</t>
  </si>
  <si>
    <t>Conclusion:</t>
  </si>
  <si>
    <t>we</t>
  </si>
  <si>
    <t>like</t>
  </si>
  <si>
    <t>still</t>
  </si>
  <si>
    <t>at</t>
  </si>
  <si>
    <t>10)%</t>
  </si>
  <si>
    <t>Moved</t>
  </si>
  <si>
    <t>next</t>
  </si>
  <si>
    <t>magnet</t>
  </si>
  <si>
    <t>hyster_no_degauss(MS1DIP02,IS1BPM02_P1)</t>
  </si>
  <si>
    <t>hyster_degauss(MS1DIP02,IS1BPM02_P1)</t>
  </si>
  <si>
    <t>(N</t>
  </si>
  <si>
    <t>(tried</t>
  </si>
  <si>
    <t>dI</t>
  </si>
  <si>
    <t>10,0.5s,0.1A)%</t>
  </si>
  <si>
    <t>Try</t>
  </si>
  <si>
    <t>dump</t>
  </si>
  <si>
    <t>using</t>
  </si>
  <si>
    <t>in</t>
  </si>
  <si>
    <t>S1</t>
  </si>
  <si>
    <t>hyster_no_degauss(MD1DIP01,IS1BPM01_P1)</t>
  </si>
  <si>
    <t>hyster_degauss(MD1DIP01,IS1BPM01_P1)</t>
  </si>
  <si>
    <t>10,1s,1A)%</t>
  </si>
  <si>
    <t>vertical</t>
  </si>
  <si>
    <t>corrector</t>
  </si>
  <si>
    <t>hyster_no_degauss(MS1CRV01,IS1BPM01_P1,V)</t>
  </si>
  <si>
    <t>(Only</t>
  </si>
  <si>
    <t>moves</t>
  </si>
  <si>
    <t>by</t>
  </si>
  <si>
    <t>1mm</t>
  </si>
  <si>
    <t>Y</t>
  </si>
  <si>
    <t>for</t>
  </si>
  <si>
    <t>+/-1A)</t>
  </si>
  <si>
    <t>hyster_degauss(MS1CRV01,IS1BPM01_P1,V)</t>
  </si>
  <si>
    <t>(redo)</t>
  </si>
  <si>
    <t>10/0.5s/0.1A</t>
  </si>
  <si>
    <t>10/0.5s/10A</t>
  </si>
  <si>
    <t>30/0.5s/10A</t>
  </si>
  <si>
    <t>BPM wait 2sec</t>
  </si>
  <si>
    <t>10/1s/10A</t>
  </si>
  <si>
    <t>10/1s/1A</t>
  </si>
  <si>
    <t>Degaussing</t>
  </si>
  <si>
    <t>on</t>
  </si>
  <si>
    <t>2019-Dec-04</t>
  </si>
  <si>
    <t>Stephen's</t>
  </si>
  <si>
    <t>theory</t>
  </si>
  <si>
    <t>is</t>
  </si>
  <si>
    <t>that</t>
  </si>
  <si>
    <t>moving</t>
  </si>
  <si>
    <t>the</t>
  </si>
  <si>
    <t>max</t>
  </si>
  <si>
    <t>min</t>
  </si>
  <si>
    <t>power</t>
  </si>
  <si>
    <t>setting</t>
  </si>
  <si>
    <t>will</t>
  </si>
  <si>
    <t>wipe</t>
  </si>
  <si>
    <t>all</t>
  </si>
  <si>
    <t>its</t>
  </si>
  <si>
    <t>operational</t>
  </si>
  <si>
    <t>hysteresis</t>
  </si>
  <si>
    <t>memory</t>
  </si>
  <si>
    <t>Start</t>
  </si>
  <si>
    <t>mag='MS1DIP01';</t>
  </si>
  <si>
    <t>bpm='IS1BPM01_P1';</t>
  </si>
  <si>
    <t>plane='H';</t>
  </si>
  <si>
    <t>Common</t>
  </si>
  <si>
    <t>as</t>
  </si>
  <si>
    <t>done</t>
  </si>
  <si>
    <t>before.</t>
  </si>
  <si>
    <t>Run</t>
  </si>
  <si>
    <t>a</t>
  </si>
  <si>
    <t>degauss:MS1DIP01_amplitude</t>
  </si>
  <si>
    <t>=</t>
  </si>
  <si>
    <t>11A</t>
  </si>
  <si>
    <t>(present</t>
  </si>
  <si>
    <t>setting)</t>
  </si>
  <si>
    <t>Amount</t>
  </si>
  <si>
    <t>of</t>
  </si>
  <si>
    <t>(beam</t>
  </si>
  <si>
    <t>position</t>
  </si>
  <si>
    <t>mm)</t>
  </si>
  <si>
    <t>seen</t>
  </si>
  <si>
    <t>res</t>
  </si>
  <si>
    <t>(left</t>
  </si>
  <si>
    <t>col</t>
  </si>
  <si>
    <t>always</t>
  </si>
  <si>
    <t>without</t>
  </si>
  <si>
    <t>degauss</t>
  </si>
  <si>
    <t>right</t>
  </si>
  <si>
    <t>degauss)</t>
  </si>
  <si>
    <t>Setting</t>
  </si>
  <si>
    <t>degauss:MS1DIP01_amplitude=999A</t>
  </si>
  <si>
    <t>gives:</t>
  </si>
  <si>
    <t>res999</t>
  </si>
  <si>
    <t>Looks</t>
  </si>
  <si>
    <t>better</t>
  </si>
  <si>
    <t>maybe?</t>
  </si>
  <si>
    <t>Do</t>
  </si>
  <si>
    <t>it</t>
  </si>
  <si>
    <t>times</t>
  </si>
  <si>
    <t>check</t>
  </si>
  <si>
    <t>Right</t>
  </si>
  <si>
    <t>consistent</t>
  </si>
  <si>
    <t>zero</t>
  </si>
  <si>
    <t>Go</t>
  </si>
  <si>
    <t>degauss:MS1DIP01_amplitude=11A</t>
  </si>
  <si>
    <t>get:</t>
  </si>
  <si>
    <t>Seems</t>
  </si>
  <si>
    <t>was</t>
  </si>
  <si>
    <t>worse</t>
  </si>
  <si>
    <t>lower</t>
  </si>
  <si>
    <t>setting.</t>
  </si>
  <si>
    <t>Stephen 3:25 PM</t>
  </si>
  <si>
    <t>Getting -0.38mrad hysteresis on MB1DPA01 repeatably it seems</t>
  </si>
  <si>
    <t>ans =   -0.3925</t>
  </si>
  <si>
    <t>Stephen 3:32 PM</t>
  </si>
  <si>
    <t>even with 3-second delay ans =   -0.4018</t>
  </si>
  <si>
    <t>MS1DIP04 Hysteresis on IS1BPM04_P1 = 0.533172mm (0.845814 mrad)</t>
  </si>
  <si>
    <t>&gt;&gt; ans</t>
  </si>
  <si>
    <t>ans =</t>
  </si>
  <si>
    <t>MS1DIP03 Hysteresis on IS1BPM03_P1 = -0.474943mm (-0.445168 mrad)</t>
  </si>
  <si>
    <t>degauss_test(MS1DIP04,IS1BPM04_P1,H)</t>
  </si>
  <si>
    <t>ans = (NB: in mm not mrad this time)</t>
  </si>
  <si>
    <t xml:space="preserve">    0.4964    0.0925</t>
  </si>
  <si>
    <t xml:space="preserve">    0.5551   -0.0679</t>
  </si>
  <si>
    <t xml:space="preserve">    0.5175   -0.1812</t>
  </si>
  <si>
    <t xml:space="preserve">    0.5992   -0.0939</t>
  </si>
  <si>
    <t xml:space="preserve">    0.4860   -0.0383</t>
  </si>
  <si>
    <t>hyster_degauss(MB1DPA01,IB1BPC03_P1,H)</t>
  </si>
  <si>
    <t xml:space="preserve">   -0.6356   -0.0239</t>
  </si>
  <si>
    <t xml:space="preserve">   -0.6096   -0.0218</t>
  </si>
  <si>
    <t xml:space="preserve">   -0.5185   -0.0048</t>
  </si>
  <si>
    <t xml:space="preserve">   -0.5478   -0.0284</t>
  </si>
  <si>
    <t xml:space="preserve">   -0.5550   -0.1034</t>
  </si>
  <si>
    <t>FFA corrector</t>
  </si>
  <si>
    <t>&gt;&gt; degauss_test('MTAQUF07_H','IR1BPM02');</t>
  </si>
  <si>
    <t xml:space="preserve">p = </t>
  </si>
  <si>
    <t xml:space="preserve">  struct with fields:</t>
  </si>
  <si>
    <t xml:space="preserve">         Npts: 6</t>
  </si>
  <si>
    <t xml:space="preserve">        pause: 2</t>
  </si>
  <si>
    <t xml:space="preserve">    amplitude: 1</t>
  </si>
  <si>
    <t>Original current of magnet MTAQUF07_H is -0.510873A, range -3-3A, H plane</t>
  </si>
  <si>
    <t>Setting magnet MTAQUF07_H to 3A (no degauss)... Done</t>
  </si>
  <si>
    <t>Setting magnet MTAQUF07_H to -0.510873A (no degauss)... Done</t>
  </si>
  <si>
    <t>b2.x=3.00737 y=0.875091 I=14026.6</t>
  </si>
  <si>
    <t>Setting magnet MTAQUF07_H to -3A (no degauss)... Done</t>
  </si>
  <si>
    <t>b4.x=2.91318 y=0.960645 I=14159.1</t>
  </si>
  <si>
    <t>Setting magnet MTAQUF07_H to -0.510873A using degauss... Setting magnet MTAQUF07_H to -0.510873A (no degauss)... Done</t>
  </si>
  <si>
    <t>Done</t>
  </si>
  <si>
    <t>hyster_no_degauss(MTAQUF07_H,IR1BPM02,H) = 0.094198</t>
  </si>
  <si>
    <t>b2.x=2.84367 y=0.967973 I=14466</t>
  </si>
  <si>
    <t>b4.x=2.91082 y=0.924786 I=14212.4</t>
  </si>
  <si>
    <t>hyster_degauss(MTAQUF07_H,IR1BPM02,H) = -0.067153</t>
  </si>
  <si>
    <t xml:space="preserve">    0.0942   -0.0672</t>
  </si>
  <si>
    <t xml:space="preserve">&gt;&gt; </t>
  </si>
  <si>
    <t>&gt;&gt; degauss_test('MB1CHE02');</t>
  </si>
  <si>
    <t>Using BPM ID1BPC01_P1</t>
  </si>
  <si>
    <t xml:space="preserve">    amplitude: 999</t>
  </si>
  <si>
    <t>Original current of magnet MB1CHE02 is -0.142152A, range -1-1A, H plane</t>
  </si>
  <si>
    <t>Setting magnet MB1CHE02 to 1A (no degauss)... Done</t>
  </si>
  <si>
    <t>Setting magnet MB1CHE02 to -0.142152A (no degauss)... Done</t>
  </si>
  <si>
    <t>b2.x=3.43958 y=-1.05224 I=54566.3</t>
  </si>
  <si>
    <t>Setting magnet MB1CHE02 to -1A (no degauss)... Done</t>
  </si>
  <si>
    <t>b4.x=2.05178 y=-1.04395 I=54505.3</t>
  </si>
  <si>
    <t>Setting magnet MB1CHE02 to -0.142152A using degauss... Setting magnet MB1CHE02 to -0.142152A (no degauss)... Done</t>
  </si>
  <si>
    <t>hyster_no_degauss(MB1CHE02,ID1BPC01_P1,H) = 1.387798</t>
  </si>
  <si>
    <t>b2.x=1.2578 y=-1.08975 I=54618.1</t>
  </si>
  <si>
    <t>b4.x=1.27534 y=-1.09443 I=55303.1</t>
  </si>
  <si>
    <t>hyster_degauss(MB1CHE02,ID1BPC01_P1,H) = -0.017537</t>
  </si>
  <si>
    <t xml:space="preserve">    1.3878   -0.0175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</si>
</sst>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MS1DIP01,IS1BPM01_P1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'Nov-05'!$C$10:$C$30</c:f>
              <c:numCache>
                <c:formatCode>General</c:formatCode>
                <c:ptCount val="21"/>
                <c:pt idx="0">
                  <c:v>-3.0082870000000002</c:v>
                </c:pt>
                <c:pt idx="1">
                  <c:v>-3.4744649999999999</c:v>
                </c:pt>
                <c:pt idx="2">
                  <c:v>-1.3710519999999999</c:v>
                </c:pt>
                <c:pt idx="3">
                  <c:v>-3.2135199999999999</c:v>
                </c:pt>
                <c:pt idx="4">
                  <c:v>-2.271576</c:v>
                </c:pt>
                <c:pt idx="5">
                  <c:v>-3.0822949999999998</c:v>
                </c:pt>
                <c:pt idx="6">
                  <c:v>-9.2548000000000005E-2</c:v>
                </c:pt>
                <c:pt idx="7">
                  <c:v>-3.048562</c:v>
                </c:pt>
                <c:pt idx="8">
                  <c:v>-2.8874270000000002</c:v>
                </c:pt>
                <c:pt idx="9">
                  <c:v>-3.051936</c:v>
                </c:pt>
                <c:pt idx="10">
                  <c:v>-0.55616500000000002</c:v>
                </c:pt>
                <c:pt idx="11">
                  <c:v>-3.3622200000000002</c:v>
                </c:pt>
                <c:pt idx="12">
                  <c:v>-1.9017189999999999</c:v>
                </c:pt>
                <c:pt idx="13">
                  <c:v>-2.9632779999999999</c:v>
                </c:pt>
                <c:pt idx="14">
                  <c:v>-1.0074989999999999</c:v>
                </c:pt>
                <c:pt idx="15">
                  <c:v>-2.8662339999999999</c:v>
                </c:pt>
                <c:pt idx="16">
                  <c:v>-0.143872</c:v>
                </c:pt>
                <c:pt idx="17">
                  <c:v>-2.9091279999999999</c:v>
                </c:pt>
                <c:pt idx="18">
                  <c:v>-0.253471</c:v>
                </c:pt>
                <c:pt idx="19">
                  <c:v>-2.8913869999999999</c:v>
                </c:pt>
                <c:pt idx="20">
                  <c:v>-1.702815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C1-4ABC-AF86-85A33BD88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-27"/>
        <c:axId val="461096344"/>
        <c:axId val="461095032"/>
      </c:barChart>
      <c:catAx>
        <c:axId val="46109634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1095032"/>
        <c:crosses val="autoZero"/>
        <c:auto val="1"/>
        <c:lblAlgn val="ctr"/>
        <c:lblOffset val="100"/>
        <c:noMultiLvlLbl val="0"/>
      </c:catAx>
      <c:valAx>
        <c:axId val="4610950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10963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11A </a:t>
            </a:r>
            <a:r>
              <a:rPr lang="en-US" baseline="0"/>
              <a:t>degauss waveform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No degauss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'Dec-04'!$B$27:$B$31</c:f>
              <c:numCache>
                <c:formatCode>General</c:formatCode>
                <c:ptCount val="5"/>
                <c:pt idx="0">
                  <c:v>-3.7216</c:v>
                </c:pt>
                <c:pt idx="1">
                  <c:v>-2.7909999999999999</c:v>
                </c:pt>
                <c:pt idx="2">
                  <c:v>-2.7393999999999998</c:v>
                </c:pt>
                <c:pt idx="3">
                  <c:v>-2.7248000000000001</c:v>
                </c:pt>
                <c:pt idx="4">
                  <c:v>-2.4274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FA-407E-9273-2B1D4FC6E5A5}"/>
            </c:ext>
          </c:extLst>
        </c:ser>
        <c:ser>
          <c:idx val="1"/>
          <c:order val="1"/>
          <c:tx>
            <c:v>With degauss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'Dec-04'!$C$27:$C$31</c:f>
              <c:numCache>
                <c:formatCode>General</c:formatCode>
                <c:ptCount val="5"/>
                <c:pt idx="0">
                  <c:v>-0.47510000000000002</c:v>
                </c:pt>
                <c:pt idx="1">
                  <c:v>-0.3352</c:v>
                </c:pt>
                <c:pt idx="2">
                  <c:v>-0.2923</c:v>
                </c:pt>
                <c:pt idx="3">
                  <c:v>-0.4078</c:v>
                </c:pt>
                <c:pt idx="4">
                  <c:v>-0.1573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DFA-407E-9273-2B1D4FC6E5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84360032"/>
        <c:axId val="484355440"/>
      </c:barChart>
      <c:catAx>
        <c:axId val="484360032"/>
        <c:scaling>
          <c:orientation val="minMax"/>
        </c:scaling>
        <c:delete val="0"/>
        <c:axPos val="t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4355440"/>
        <c:crosses val="autoZero"/>
        <c:auto val="1"/>
        <c:lblAlgn val="ctr"/>
        <c:lblOffset val="100"/>
        <c:noMultiLvlLbl val="0"/>
      </c:catAx>
      <c:valAx>
        <c:axId val="484355440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43600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MS1DIP02,IS1BPM02_P1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'Nov-05'!$C$33:$C$36</c:f>
              <c:numCache>
                <c:formatCode>General</c:formatCode>
                <c:ptCount val="4"/>
                <c:pt idx="0">
                  <c:v>4.4436000000000003E-2</c:v>
                </c:pt>
                <c:pt idx="1">
                  <c:v>0.221581</c:v>
                </c:pt>
                <c:pt idx="2">
                  <c:v>0.51282099999999997</c:v>
                </c:pt>
                <c:pt idx="3">
                  <c:v>0.28627599999999997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2C-43BA-935F-4300134526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-27"/>
        <c:axId val="461096344"/>
        <c:axId val="461095032"/>
      </c:barChart>
      <c:catAx>
        <c:axId val="46109634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1095032"/>
        <c:crosses val="autoZero"/>
        <c:auto val="1"/>
        <c:lblAlgn val="ctr"/>
        <c:lblOffset val="100"/>
        <c:noMultiLvlLbl val="0"/>
      </c:catAx>
      <c:valAx>
        <c:axId val="4610950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10963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MD1DIP01,IS1BPM01_P1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'Nov-05'!$C$38:$C$41</c:f>
              <c:numCache>
                <c:formatCode>General</c:formatCode>
                <c:ptCount val="4"/>
                <c:pt idx="0">
                  <c:v>0.31836700000000001</c:v>
                </c:pt>
                <c:pt idx="1">
                  <c:v>0.37559399999999998</c:v>
                </c:pt>
                <c:pt idx="2">
                  <c:v>0.27640399999999998</c:v>
                </c:pt>
                <c:pt idx="3">
                  <c:v>-3.3938000000000003E-2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45-4BD5-A1D2-7786097902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-27"/>
        <c:axId val="461096344"/>
        <c:axId val="461095032"/>
      </c:barChart>
      <c:catAx>
        <c:axId val="46109634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1095032"/>
        <c:crosses val="autoZero"/>
        <c:auto val="1"/>
        <c:lblAlgn val="ctr"/>
        <c:lblOffset val="100"/>
        <c:noMultiLvlLbl val="0"/>
      </c:catAx>
      <c:valAx>
        <c:axId val="4610950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10963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MS1CRV01,IS1BPM01_P1,V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'Nov-05'!$C$43:$C$48</c:f>
              <c:numCache>
                <c:formatCode>General</c:formatCode>
                <c:ptCount val="6"/>
                <c:pt idx="0">
                  <c:v>8.7429999999999994E-2</c:v>
                </c:pt>
                <c:pt idx="1">
                  <c:v>4.9519999999999998E-3</c:v>
                </c:pt>
                <c:pt idx="2">
                  <c:v>0.10223400000000001</c:v>
                </c:pt>
                <c:pt idx="3">
                  <c:v>2.4674999999999999E-2</c:v>
                </c:pt>
                <c:pt idx="4">
                  <c:v>9.4787999999999997E-2</c:v>
                </c:pt>
                <c:pt idx="5">
                  <c:v>1.5533E-2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D1-47E5-BE52-A53F12AB79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-27"/>
        <c:axId val="461096344"/>
        <c:axId val="461095032"/>
      </c:barChart>
      <c:catAx>
        <c:axId val="46109634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1095032"/>
        <c:crosses val="autoZero"/>
        <c:auto val="1"/>
        <c:lblAlgn val="ctr"/>
        <c:lblOffset val="100"/>
        <c:noMultiLvlLbl val="0"/>
      </c:catAx>
      <c:valAx>
        <c:axId val="4610950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10963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MS1DIP01,IS1BPM01_P1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'Nov-05 (2)'!$F$9:$F$19</c:f>
              <c:strCache>
                <c:ptCount val="11"/>
                <c:pt idx="0">
                  <c:v>10/0.5s/0.1A</c:v>
                </c:pt>
                <c:pt idx="1">
                  <c:v>10/0.5s/10A</c:v>
                </c:pt>
                <c:pt idx="2">
                  <c:v>30/0.5s/10A</c:v>
                </c:pt>
                <c:pt idx="3">
                  <c:v>BPM wait 2sec</c:v>
                </c:pt>
                <c:pt idx="4">
                  <c:v>10/0.5s/0.1A</c:v>
                </c:pt>
                <c:pt idx="5">
                  <c:v>10/0.5s/10A</c:v>
                </c:pt>
                <c:pt idx="6">
                  <c:v>30/0.5s/10A</c:v>
                </c:pt>
                <c:pt idx="7">
                  <c:v>30/0.5s/10A</c:v>
                </c:pt>
                <c:pt idx="8">
                  <c:v>10/1s/10A</c:v>
                </c:pt>
                <c:pt idx="9">
                  <c:v>10/1s/10A</c:v>
                </c:pt>
                <c:pt idx="10">
                  <c:v>10/1s/1A</c:v>
                </c:pt>
              </c:strCache>
            </c:strRef>
          </c:cat>
          <c:val>
            <c:numRef>
              <c:f>'Nov-05 (2)'!$D$9:$D$19</c:f>
              <c:numCache>
                <c:formatCode>General</c:formatCode>
                <c:ptCount val="11"/>
                <c:pt idx="0">
                  <c:v>-3.4292020000000001</c:v>
                </c:pt>
                <c:pt idx="1">
                  <c:v>-3.4744649999999999</c:v>
                </c:pt>
                <c:pt idx="2">
                  <c:v>-3.2135199999999999</c:v>
                </c:pt>
                <c:pt idx="3">
                  <c:v>-3.0822949999999998</c:v>
                </c:pt>
                <c:pt idx="4">
                  <c:v>-3.048562</c:v>
                </c:pt>
                <c:pt idx="5">
                  <c:v>-3.051936</c:v>
                </c:pt>
                <c:pt idx="6">
                  <c:v>-3.3622200000000002</c:v>
                </c:pt>
                <c:pt idx="7">
                  <c:v>-2.9632779999999999</c:v>
                </c:pt>
                <c:pt idx="8">
                  <c:v>-2.8662339999999999</c:v>
                </c:pt>
                <c:pt idx="9">
                  <c:v>-2.9091279999999999</c:v>
                </c:pt>
                <c:pt idx="10">
                  <c:v>-2.8913869999999999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6D-4D2D-9F95-DEACB22D94AB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'Nov-05 (2)'!$F$9:$F$19</c:f>
              <c:strCache>
                <c:ptCount val="11"/>
                <c:pt idx="0">
                  <c:v>10/0.5s/0.1A</c:v>
                </c:pt>
                <c:pt idx="1">
                  <c:v>10/0.5s/10A</c:v>
                </c:pt>
                <c:pt idx="2">
                  <c:v>30/0.5s/10A</c:v>
                </c:pt>
                <c:pt idx="3">
                  <c:v>BPM wait 2sec</c:v>
                </c:pt>
                <c:pt idx="4">
                  <c:v>10/0.5s/0.1A</c:v>
                </c:pt>
                <c:pt idx="5">
                  <c:v>10/0.5s/10A</c:v>
                </c:pt>
                <c:pt idx="6">
                  <c:v>30/0.5s/10A</c:v>
                </c:pt>
                <c:pt idx="7">
                  <c:v>30/0.5s/10A</c:v>
                </c:pt>
                <c:pt idx="8">
                  <c:v>10/1s/10A</c:v>
                </c:pt>
                <c:pt idx="9">
                  <c:v>10/1s/10A</c:v>
                </c:pt>
                <c:pt idx="10">
                  <c:v>10/1s/1A</c:v>
                </c:pt>
              </c:strCache>
            </c:strRef>
          </c:cat>
          <c:val>
            <c:numRef>
              <c:f>'Nov-05 (2)'!$E$9:$E$19</c:f>
              <c:numCache>
                <c:formatCode>General</c:formatCode>
                <c:ptCount val="11"/>
                <c:pt idx="0">
                  <c:v>-3.0082870000000002</c:v>
                </c:pt>
                <c:pt idx="1">
                  <c:v>-1.3710519999999999</c:v>
                </c:pt>
                <c:pt idx="2">
                  <c:v>-2.271576</c:v>
                </c:pt>
                <c:pt idx="3">
                  <c:v>-9.2548000000000005E-2</c:v>
                </c:pt>
                <c:pt idx="4">
                  <c:v>-2.8874270000000002</c:v>
                </c:pt>
                <c:pt idx="5">
                  <c:v>-0.55616500000000002</c:v>
                </c:pt>
                <c:pt idx="6">
                  <c:v>-1.9017189999999999</c:v>
                </c:pt>
                <c:pt idx="7">
                  <c:v>-1.0074989999999999</c:v>
                </c:pt>
                <c:pt idx="8">
                  <c:v>-0.143872</c:v>
                </c:pt>
                <c:pt idx="9">
                  <c:v>-0.253471</c:v>
                </c:pt>
                <c:pt idx="10">
                  <c:v>-1.702815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46D-4D2D-9F95-DEACB22D94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461096344"/>
        <c:axId val="461095032"/>
      </c:barChart>
      <c:catAx>
        <c:axId val="461096344"/>
        <c:scaling>
          <c:orientation val="minMax"/>
        </c:scaling>
        <c:delete val="0"/>
        <c:axPos val="t"/>
        <c:numFmt formatCode="General" sourceLinked="1"/>
        <c:majorTickMark val="none"/>
        <c:minorTickMark val="none"/>
        <c:tickLblPos val="high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540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1095032"/>
        <c:crosses val="autoZero"/>
        <c:auto val="1"/>
        <c:lblAlgn val="ctr"/>
        <c:lblOffset val="100"/>
        <c:noMultiLvlLbl val="0"/>
      </c:catAx>
      <c:valAx>
        <c:axId val="461095032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10963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MS1DIP02,IS1BPM02_P1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'Nov-05 (2)'!$F$33:$F$34</c:f>
              <c:strCache>
                <c:ptCount val="2"/>
                <c:pt idx="0">
                  <c:v>10/0.5s/0.1A</c:v>
                </c:pt>
                <c:pt idx="1">
                  <c:v>10/0.5s/0.1A</c:v>
                </c:pt>
              </c:strCache>
            </c:strRef>
          </c:cat>
          <c:val>
            <c:numRef>
              <c:f>'Nov-05 (2)'!$D$33:$D$34</c:f>
              <c:numCache>
                <c:formatCode>General</c:formatCode>
                <c:ptCount val="2"/>
                <c:pt idx="0">
                  <c:v>4.4436000000000003E-2</c:v>
                </c:pt>
                <c:pt idx="1">
                  <c:v>0.51282099999999997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04-45D2-99EE-7B314EDC8A58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'Nov-05 (2)'!$F$33:$F$34</c:f>
              <c:strCache>
                <c:ptCount val="2"/>
                <c:pt idx="0">
                  <c:v>10/0.5s/0.1A</c:v>
                </c:pt>
                <c:pt idx="1">
                  <c:v>10/0.5s/0.1A</c:v>
                </c:pt>
              </c:strCache>
            </c:strRef>
          </c:cat>
          <c:val>
            <c:numRef>
              <c:f>'Nov-05 (2)'!$E$33:$E$34</c:f>
              <c:numCache>
                <c:formatCode>General</c:formatCode>
                <c:ptCount val="2"/>
                <c:pt idx="0">
                  <c:v>0.221581</c:v>
                </c:pt>
                <c:pt idx="1">
                  <c:v>0.28627599999999997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B04-45D2-99EE-7B314EDC8A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461096344"/>
        <c:axId val="461095032"/>
      </c:barChart>
      <c:catAx>
        <c:axId val="461096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1095032"/>
        <c:crosses val="autoZero"/>
        <c:auto val="1"/>
        <c:lblAlgn val="ctr"/>
        <c:lblOffset val="100"/>
        <c:noMultiLvlLbl val="0"/>
      </c:catAx>
      <c:valAx>
        <c:axId val="4610950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10963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MD1DIP01,IS1BPM01_P1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'Nov-05 (2)'!$F$38:$F$39</c:f>
              <c:strCache>
                <c:ptCount val="2"/>
                <c:pt idx="0">
                  <c:v>10/0.5s/0.1A</c:v>
                </c:pt>
                <c:pt idx="1">
                  <c:v>10/1s/1A</c:v>
                </c:pt>
              </c:strCache>
            </c:strRef>
          </c:cat>
          <c:val>
            <c:numRef>
              <c:f>'Nov-05 (2)'!$D$38:$D$39</c:f>
              <c:numCache>
                <c:formatCode>General</c:formatCode>
                <c:ptCount val="2"/>
                <c:pt idx="0">
                  <c:v>0.31836700000000001</c:v>
                </c:pt>
                <c:pt idx="1">
                  <c:v>0.27640399999999998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41-48C1-94C1-DD0C8B038C4D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'Nov-05 (2)'!$F$38:$F$39</c:f>
              <c:strCache>
                <c:ptCount val="2"/>
                <c:pt idx="0">
                  <c:v>10/0.5s/0.1A</c:v>
                </c:pt>
                <c:pt idx="1">
                  <c:v>10/1s/1A</c:v>
                </c:pt>
              </c:strCache>
            </c:strRef>
          </c:cat>
          <c:val>
            <c:numRef>
              <c:f>'Nov-05 (2)'!$E$38:$E$39</c:f>
              <c:numCache>
                <c:formatCode>General</c:formatCode>
                <c:ptCount val="2"/>
                <c:pt idx="0">
                  <c:v>0.37559399999999998</c:v>
                </c:pt>
                <c:pt idx="1">
                  <c:v>-3.3938000000000003E-2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741-48C1-94C1-DD0C8B038C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461096344"/>
        <c:axId val="461095032"/>
      </c:barChart>
      <c:catAx>
        <c:axId val="461096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1095032"/>
        <c:crosses val="autoZero"/>
        <c:auto val="1"/>
        <c:lblAlgn val="ctr"/>
        <c:lblOffset val="100"/>
        <c:noMultiLvlLbl val="0"/>
      </c:catAx>
      <c:valAx>
        <c:axId val="4610950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10963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MS1CRV01,IS1BPM01_P1,V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'Nov-05 (2)'!$F$43:$F$45</c:f>
              <c:strCache>
                <c:ptCount val="3"/>
                <c:pt idx="0">
                  <c:v>10/0.5s/0.1A</c:v>
                </c:pt>
                <c:pt idx="1">
                  <c:v>10/0.5s/0.1A</c:v>
                </c:pt>
                <c:pt idx="2">
                  <c:v>10/1s/1A</c:v>
                </c:pt>
              </c:strCache>
            </c:strRef>
          </c:cat>
          <c:val>
            <c:numRef>
              <c:f>'Nov-05 (2)'!$D$43:$D$45</c:f>
              <c:numCache>
                <c:formatCode>General</c:formatCode>
                <c:ptCount val="3"/>
                <c:pt idx="0">
                  <c:v>8.7429999999999994E-2</c:v>
                </c:pt>
                <c:pt idx="1">
                  <c:v>0.10223400000000001</c:v>
                </c:pt>
                <c:pt idx="2">
                  <c:v>9.4787999999999997E-2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89-493E-9922-024ED1433FF3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'Nov-05 (2)'!$F$43:$F$45</c:f>
              <c:strCache>
                <c:ptCount val="3"/>
                <c:pt idx="0">
                  <c:v>10/0.5s/0.1A</c:v>
                </c:pt>
                <c:pt idx="1">
                  <c:v>10/0.5s/0.1A</c:v>
                </c:pt>
                <c:pt idx="2">
                  <c:v>10/1s/1A</c:v>
                </c:pt>
              </c:strCache>
            </c:strRef>
          </c:cat>
          <c:val>
            <c:numRef>
              <c:f>'Nov-05 (2)'!$E$43:$E$45</c:f>
              <c:numCache>
                <c:formatCode>General</c:formatCode>
                <c:ptCount val="3"/>
                <c:pt idx="0">
                  <c:v>4.9519999999999998E-3</c:v>
                </c:pt>
                <c:pt idx="1">
                  <c:v>2.4674999999999999E-2</c:v>
                </c:pt>
                <c:pt idx="2">
                  <c:v>1.5533E-2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089-493E-9922-024ED1433F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461096344"/>
        <c:axId val="461095032"/>
      </c:barChart>
      <c:catAx>
        <c:axId val="461096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1095032"/>
        <c:crosses val="autoZero"/>
        <c:auto val="1"/>
        <c:lblAlgn val="ctr"/>
        <c:lblOffset val="100"/>
        <c:noMultiLvlLbl val="0"/>
      </c:catAx>
      <c:valAx>
        <c:axId val="4610950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10963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999A (railed)</a:t>
            </a:r>
            <a:r>
              <a:rPr lang="en-US" baseline="0"/>
              <a:t> degauss waveform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No degauss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'Dec-04'!$B$19:$B$23</c:f>
              <c:numCache>
                <c:formatCode>General</c:formatCode>
                <c:ptCount val="5"/>
                <c:pt idx="0">
                  <c:v>-3.7936000000000001</c:v>
                </c:pt>
                <c:pt idx="1">
                  <c:v>-3.7948</c:v>
                </c:pt>
                <c:pt idx="2">
                  <c:v>-3.6997</c:v>
                </c:pt>
                <c:pt idx="3">
                  <c:v>-3.6806999999999999</c:v>
                </c:pt>
                <c:pt idx="4">
                  <c:v>-3.5217999999999998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0D-45F1-9DBE-D64282077E63}"/>
            </c:ext>
          </c:extLst>
        </c:ser>
        <c:ser>
          <c:idx val="1"/>
          <c:order val="1"/>
          <c:tx>
            <c:v>With degauss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'Dec-04'!$C$19:$C$23</c:f>
              <c:numCache>
                <c:formatCode>General</c:formatCode>
                <c:ptCount val="5"/>
                <c:pt idx="0">
                  <c:v>-7.1300000000000002E-2</c:v>
                </c:pt>
                <c:pt idx="1">
                  <c:v>0.1217</c:v>
                </c:pt>
                <c:pt idx="2">
                  <c:v>2.81E-2</c:v>
                </c:pt>
                <c:pt idx="3">
                  <c:v>-6.1400000000000003E-2</c:v>
                </c:pt>
                <c:pt idx="4">
                  <c:v>-5.0099999999999999E-2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60D-45F1-9DBE-D64282077E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84360032"/>
        <c:axId val="484355440"/>
      </c:barChart>
      <c:catAx>
        <c:axId val="484360032"/>
        <c:scaling>
          <c:orientation val="minMax"/>
        </c:scaling>
        <c:delete val="0"/>
        <c:axPos val="t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4355440"/>
        <c:crosses val="autoZero"/>
        <c:auto val="1"/>
        <c:lblAlgn val="ctr"/>
        <c:lblOffset val="100"/>
        <c:noMultiLvlLbl val="0"/>
      </c:catAx>
      <c:valAx>
        <c:axId val="484355440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43600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chart" Target="../charts/chart8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76200</xdr:colOff>
      <xdr:row>7</xdr:row>
      <xdr:rowOff>76200</xdr:rowOff>
    </xdr:from>
    <xdr:to>
      <xdr:col>11</xdr:col>
      <xdr:colOff>381000</xdr:colOff>
      <xdr:row>24</xdr:row>
      <xdr:rowOff>76200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9804EC2-0093-4844-853E-92528D94B8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152400</xdr:colOff>
      <xdr:row>25</xdr:row>
      <xdr:rowOff>7620</xdr:rowOff>
    </xdr:from>
    <xdr:to>
      <xdr:col>11</xdr:col>
      <xdr:colOff>457200</xdr:colOff>
      <xdr:row>40</xdr:row>
      <xdr:rowOff>7620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C4F4B08-2EA3-4357-894C-7662E6042F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76200</xdr:colOff>
      <xdr:row>40</xdr:row>
      <xdr:rowOff>167640</xdr:rowOff>
    </xdr:from>
    <xdr:to>
      <xdr:col>11</xdr:col>
      <xdr:colOff>381000</xdr:colOff>
      <xdr:row>55</xdr:row>
      <xdr:rowOff>167640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7D227617-74C1-41DD-B3FC-C9D5F4AFBD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60960</xdr:colOff>
      <xdr:row>56</xdr:row>
      <xdr:rowOff>68580</xdr:rowOff>
    </xdr:from>
    <xdr:to>
      <xdr:col>11</xdr:col>
      <xdr:colOff>365760</xdr:colOff>
      <xdr:row>71</xdr:row>
      <xdr:rowOff>68580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2AF9AC9E-BDEC-438B-8A4E-6FFD7FDB7B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480060</xdr:colOff>
      <xdr:row>7</xdr:row>
      <xdr:rowOff>45720</xdr:rowOff>
    </xdr:from>
    <xdr:to>
      <xdr:col>14</xdr:col>
      <xdr:colOff>175260</xdr:colOff>
      <xdr:row>22</xdr:row>
      <xdr:rowOff>45720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CDDDE9E-0AFA-488F-AC2A-1FDEBA146A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556260</xdr:colOff>
      <xdr:row>22</xdr:row>
      <xdr:rowOff>160020</xdr:rowOff>
    </xdr:from>
    <xdr:to>
      <xdr:col>14</xdr:col>
      <xdr:colOff>251460</xdr:colOff>
      <xdr:row>39</xdr:row>
      <xdr:rowOff>160020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4045911-F7DF-4E0C-BC2C-C613C1FA02A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480060</xdr:colOff>
      <xdr:row>40</xdr:row>
      <xdr:rowOff>137160</xdr:rowOff>
    </xdr:from>
    <xdr:to>
      <xdr:col>14</xdr:col>
      <xdr:colOff>175260</xdr:colOff>
      <xdr:row>55</xdr:row>
      <xdr:rowOff>137160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4BBBCE97-99D2-4868-8930-2298ADB86C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464820</xdr:colOff>
      <xdr:row>56</xdr:row>
      <xdr:rowOff>38100</xdr:rowOff>
    </xdr:from>
    <xdr:to>
      <xdr:col>14</xdr:col>
      <xdr:colOff>160020</xdr:colOff>
      <xdr:row>71</xdr:row>
      <xdr:rowOff>38100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4D1BAECD-3618-4A61-8025-9062AEB244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213360</xdr:colOff>
      <xdr:row>24</xdr:row>
      <xdr:rowOff>30480</xdr:rowOff>
    </xdr:from>
    <xdr:to>
      <xdr:col>15</xdr:col>
      <xdr:colOff>518160</xdr:colOff>
      <xdr:row>39</xdr:row>
      <xdr:rowOff>30480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0E48ECE-8B76-4939-8341-922F6BCCB5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228600</xdr:colOff>
      <xdr:row>8</xdr:row>
      <xdr:rowOff>137160</xdr:rowOff>
    </xdr:from>
    <xdr:to>
      <xdr:col>15</xdr:col>
      <xdr:colOff>533400</xdr:colOff>
      <xdr:row>23</xdr:row>
      <xdr:rowOff>137160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64FFE4E-69AF-4C8E-8293-C35836E348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3A77A2-B07C-4C9B-AC2C-CD11FE57057F}">
  <dimension ref="A1:Q48"/>
  <sheetViews>
    <sheetView topLeftCell="A4" workbookViewId="0">
      <selection activeCell="B31" sqref="B31"/>
    </sheetView>
  </sheetViews>
  <sheetFormatPr defaultRowHeight="14.4" x14ac:dyDescent="0.3"/>
  <cols>
    <col min="2" max="2" width="40.5546875" bestFit="1" customWidth="1"/>
  </cols>
  <sheetData>
    <row r="1" spans="1:17" x14ac:dyDescent="0.3">
      <c r="A1" s="1" t="s">
        <v>6</v>
      </c>
      <c r="B1" s="1" t="s">
        <v>7</v>
      </c>
      <c r="C1" s="1" t="s">
        <v>8</v>
      </c>
      <c r="D1" s="1" t="s">
        <v>9</v>
      </c>
      <c r="E1" s="1" t="s">
        <v>10</v>
      </c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 x14ac:dyDescent="0.3">
      <c r="A2" s="1" t="s">
        <v>11</v>
      </c>
      <c r="B2" s="1" t="s">
        <v>12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spans="1:17" x14ac:dyDescent="0.3">
      <c r="A3" s="1" t="s">
        <v>0</v>
      </c>
      <c r="B3" s="1" t="s">
        <v>13</v>
      </c>
      <c r="C3" s="1" t="s">
        <v>9</v>
      </c>
      <c r="D3" s="1" t="s">
        <v>14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x14ac:dyDescent="0.3">
      <c r="A4" s="1" t="s">
        <v>0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</row>
    <row r="5" spans="1:17" x14ac:dyDescent="0.3">
      <c r="A5" s="1" t="s">
        <v>0</v>
      </c>
      <c r="B5" s="1" t="s">
        <v>15</v>
      </c>
      <c r="C5" s="1">
        <v>10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</row>
    <row r="6" spans="1:17" x14ac:dyDescent="0.3">
      <c r="A6" s="1" t="s">
        <v>0</v>
      </c>
      <c r="B6" s="1" t="s">
        <v>16</v>
      </c>
      <c r="C6" s="1">
        <v>0.5</v>
      </c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</row>
    <row r="7" spans="1:17" x14ac:dyDescent="0.3">
      <c r="A7" s="1" t="s">
        <v>0</v>
      </c>
      <c r="B7" s="1" t="s">
        <v>17</v>
      </c>
      <c r="C7" s="1">
        <v>0.1</v>
      </c>
      <c r="D7" s="1" t="s">
        <v>0</v>
      </c>
      <c r="E7" s="1" t="s">
        <v>18</v>
      </c>
      <c r="F7" s="1">
        <v>-3.4292020000000001</v>
      </c>
      <c r="G7" s="1"/>
      <c r="H7" s="1"/>
      <c r="I7" s="1"/>
      <c r="J7" s="1"/>
      <c r="K7" s="1"/>
      <c r="L7" s="1"/>
      <c r="M7" s="1"/>
      <c r="N7" s="1"/>
      <c r="O7" s="1"/>
      <c r="P7" s="1"/>
      <c r="Q7" s="1"/>
    </row>
    <row r="8" spans="1:17" x14ac:dyDescent="0.3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</row>
    <row r="9" spans="1:17" x14ac:dyDescent="0.3">
      <c r="A9" s="1" t="s">
        <v>0</v>
      </c>
      <c r="B9" s="1" t="s">
        <v>18</v>
      </c>
      <c r="C9" s="1">
        <v>-3.4292020000000001</v>
      </c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</row>
    <row r="10" spans="1:17" x14ac:dyDescent="0.3">
      <c r="A10" s="1" t="s">
        <v>0</v>
      </c>
      <c r="B10" s="1" t="s">
        <v>19</v>
      </c>
      <c r="C10" s="1">
        <v>-3.0082870000000002</v>
      </c>
      <c r="D10" s="1" t="s">
        <v>0</v>
      </c>
      <c r="E10" s="1" t="s">
        <v>18</v>
      </c>
      <c r="F10" s="1">
        <v>-3.4744649999999999</v>
      </c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</row>
    <row r="11" spans="1:17" x14ac:dyDescent="0.3">
      <c r="A11" s="1" t="s">
        <v>0</v>
      </c>
      <c r="B11" s="1" t="s">
        <v>18</v>
      </c>
      <c r="C11" s="1">
        <v>-3.4744649999999999</v>
      </c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</row>
    <row r="12" spans="1:17" x14ac:dyDescent="0.3">
      <c r="A12" s="1" t="s">
        <v>0</v>
      </c>
      <c r="B12" s="1" t="s">
        <v>19</v>
      </c>
      <c r="C12" s="1">
        <v>-1.3710519999999999</v>
      </c>
      <c r="D12" s="1" t="s">
        <v>9</v>
      </c>
      <c r="E12" s="1" t="s">
        <v>20</v>
      </c>
      <c r="F12" s="1" t="s">
        <v>1</v>
      </c>
      <c r="G12" s="1" t="s">
        <v>0</v>
      </c>
      <c r="H12" s="1" t="s">
        <v>18</v>
      </c>
      <c r="I12" s="1">
        <v>-3.5473620000000001</v>
      </c>
      <c r="J12" s="1"/>
      <c r="K12" s="1"/>
      <c r="L12" s="1"/>
      <c r="M12" s="1"/>
      <c r="N12" s="1"/>
      <c r="O12" s="1"/>
      <c r="P12" s="1"/>
      <c r="Q12" s="1"/>
    </row>
    <row r="13" spans="1:17" x14ac:dyDescent="0.3">
      <c r="A13" s="1" t="s">
        <v>0</v>
      </c>
      <c r="B13" s="1" t="s">
        <v>18</v>
      </c>
      <c r="C13" s="1">
        <v>-3.2135199999999999</v>
      </c>
      <c r="D13" s="1" t="s">
        <v>21</v>
      </c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</row>
    <row r="14" spans="1:17" x14ac:dyDescent="0.3">
      <c r="A14" s="1" t="s">
        <v>0</v>
      </c>
      <c r="B14" s="1" t="s">
        <v>19</v>
      </c>
      <c r="C14" s="1">
        <v>-2.271576</v>
      </c>
      <c r="D14" s="1" t="s">
        <v>9</v>
      </c>
      <c r="E14" s="1" t="s">
        <v>20</v>
      </c>
      <c r="F14" s="1" t="s">
        <v>1</v>
      </c>
      <c r="G14" s="1" t="s">
        <v>22</v>
      </c>
      <c r="H14" s="1" t="s">
        <v>23</v>
      </c>
      <c r="I14" s="1">
        <v>30</v>
      </c>
      <c r="J14" s="1"/>
      <c r="K14" s="1"/>
      <c r="L14" s="1"/>
      <c r="M14" s="1"/>
      <c r="N14" s="1"/>
      <c r="O14" s="1"/>
      <c r="P14" s="1"/>
      <c r="Q14" s="1"/>
    </row>
    <row r="15" spans="1:17" x14ac:dyDescent="0.3">
      <c r="A15" s="1" t="s">
        <v>0</v>
      </c>
      <c r="B15" s="1" t="s">
        <v>18</v>
      </c>
      <c r="C15" s="1">
        <v>-3.0822949999999998</v>
      </c>
      <c r="D15" s="1" t="s">
        <v>24</v>
      </c>
      <c r="E15" s="1" t="s">
        <v>25</v>
      </c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</row>
    <row r="16" spans="1:17" x14ac:dyDescent="0.3">
      <c r="A16" s="1" t="s">
        <v>0</v>
      </c>
      <c r="B16" s="1" t="s">
        <v>19</v>
      </c>
      <c r="C16" s="1">
        <v>-9.2548000000000005E-2</v>
      </c>
      <c r="D16" s="1" t="s">
        <v>0</v>
      </c>
      <c r="E16" s="1" t="s">
        <v>26</v>
      </c>
      <c r="F16" s="1" t="s">
        <v>27</v>
      </c>
      <c r="G16" s="1">
        <v>2</v>
      </c>
      <c r="H16" s="1" t="s">
        <v>28</v>
      </c>
      <c r="I16" s="1" t="s">
        <v>29</v>
      </c>
      <c r="J16" s="1" t="s">
        <v>30</v>
      </c>
      <c r="K16" s="1" t="s">
        <v>31</v>
      </c>
      <c r="L16" s="1"/>
      <c r="M16" s="1"/>
      <c r="N16" s="1"/>
      <c r="O16" s="1"/>
      <c r="P16" s="1"/>
      <c r="Q16" s="1"/>
    </row>
    <row r="17" spans="1:17" x14ac:dyDescent="0.3">
      <c r="A17" s="1" t="s">
        <v>0</v>
      </c>
      <c r="B17" s="1" t="s">
        <v>18</v>
      </c>
      <c r="C17" s="1">
        <v>-3.048562</v>
      </c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</row>
    <row r="18" spans="1:17" x14ac:dyDescent="0.3">
      <c r="A18" s="1" t="s">
        <v>0</v>
      </c>
      <c r="B18" s="1" t="s">
        <v>19</v>
      </c>
      <c r="C18" s="1">
        <v>-2.8874270000000002</v>
      </c>
      <c r="D18" s="1" t="s">
        <v>9</v>
      </c>
      <c r="E18" s="1" t="s">
        <v>32</v>
      </c>
      <c r="F18" s="1" t="s">
        <v>33</v>
      </c>
      <c r="G18" s="1" t="s">
        <v>34</v>
      </c>
      <c r="H18" s="1"/>
      <c r="I18" s="1"/>
      <c r="J18" s="1"/>
      <c r="K18" s="1"/>
      <c r="L18" s="1"/>
      <c r="M18" s="1"/>
      <c r="N18" s="1"/>
      <c r="O18" s="1"/>
      <c r="P18" s="1"/>
      <c r="Q18" s="1"/>
    </row>
    <row r="19" spans="1:17" x14ac:dyDescent="0.3">
      <c r="A19" s="1" t="s">
        <v>0</v>
      </c>
      <c r="B19" s="1" t="s">
        <v>18</v>
      </c>
      <c r="C19" s="1">
        <v>-3.051936</v>
      </c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</row>
    <row r="20" spans="1:17" x14ac:dyDescent="0.3">
      <c r="A20" s="1" t="s">
        <v>0</v>
      </c>
      <c r="B20" s="1" t="s">
        <v>19</v>
      </c>
      <c r="C20" s="1">
        <v>-0.55616500000000002</v>
      </c>
      <c r="D20" s="1" t="s">
        <v>9</v>
      </c>
      <c r="E20" s="1" t="s">
        <v>20</v>
      </c>
      <c r="F20" s="1" t="s">
        <v>1</v>
      </c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</row>
    <row r="21" spans="1:17" x14ac:dyDescent="0.3">
      <c r="A21" s="1" t="s">
        <v>0</v>
      </c>
      <c r="B21" s="1" t="s">
        <v>18</v>
      </c>
      <c r="C21" s="1">
        <v>-3.3622200000000002</v>
      </c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</row>
    <row r="22" spans="1:17" x14ac:dyDescent="0.3">
      <c r="A22" s="1" t="s">
        <v>0</v>
      </c>
      <c r="B22" s="1" t="s">
        <v>19</v>
      </c>
      <c r="C22" s="1">
        <v>-1.9017189999999999</v>
      </c>
      <c r="D22" s="1" t="s">
        <v>9</v>
      </c>
      <c r="E22" s="1" t="s">
        <v>20</v>
      </c>
      <c r="F22" s="1" t="s">
        <v>1</v>
      </c>
      <c r="G22" s="1" t="s">
        <v>22</v>
      </c>
      <c r="H22" s="1" t="s">
        <v>23</v>
      </c>
      <c r="I22" s="1">
        <v>30</v>
      </c>
      <c r="J22" s="1"/>
      <c r="K22" s="1"/>
      <c r="L22" s="1"/>
      <c r="M22" s="1"/>
      <c r="N22" s="1"/>
      <c r="O22" s="1"/>
      <c r="P22" s="1"/>
      <c r="Q22" s="1"/>
    </row>
    <row r="23" spans="1:17" x14ac:dyDescent="0.3">
      <c r="A23" s="1" t="s">
        <v>0</v>
      </c>
      <c r="B23" s="1" t="s">
        <v>18</v>
      </c>
      <c r="C23" s="1">
        <v>-2.9632779999999999</v>
      </c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</row>
    <row r="24" spans="1:17" x14ac:dyDescent="0.3">
      <c r="A24" s="1" t="s">
        <v>0</v>
      </c>
      <c r="B24" s="1" t="s">
        <v>19</v>
      </c>
      <c r="C24" s="1">
        <v>-1.0074989999999999</v>
      </c>
      <c r="D24" s="1" t="s">
        <v>35</v>
      </c>
      <c r="E24" s="1" t="s">
        <v>9</v>
      </c>
      <c r="F24" s="1" t="s">
        <v>20</v>
      </c>
      <c r="G24" s="1" t="s">
        <v>1</v>
      </c>
      <c r="H24" s="1" t="s">
        <v>22</v>
      </c>
      <c r="I24" s="1" t="s">
        <v>23</v>
      </c>
      <c r="J24" s="1">
        <v>30</v>
      </c>
      <c r="K24" s="1"/>
      <c r="L24" s="1"/>
      <c r="M24" s="1"/>
      <c r="N24" s="1"/>
      <c r="O24" s="1"/>
      <c r="P24" s="1"/>
      <c r="Q24" s="1"/>
    </row>
    <row r="25" spans="1:17" x14ac:dyDescent="0.3">
      <c r="A25" s="1" t="s">
        <v>0</v>
      </c>
      <c r="B25" s="1" t="s">
        <v>18</v>
      </c>
      <c r="C25" s="1">
        <v>-2.8662339999999999</v>
      </c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</row>
    <row r="26" spans="1:17" x14ac:dyDescent="0.3">
      <c r="A26" s="1" t="s">
        <v>0</v>
      </c>
      <c r="B26" s="1" t="s">
        <v>19</v>
      </c>
      <c r="C26" s="1">
        <v>-0.143872</v>
      </c>
      <c r="D26" s="1" t="s">
        <v>9</v>
      </c>
      <c r="E26" s="1" t="s">
        <v>20</v>
      </c>
      <c r="F26" s="1" t="s">
        <v>1</v>
      </c>
      <c r="G26" s="1" t="s">
        <v>22</v>
      </c>
      <c r="H26" s="1" t="s">
        <v>36</v>
      </c>
      <c r="I26" s="1" t="s">
        <v>2</v>
      </c>
      <c r="J26" s="1" t="s">
        <v>37</v>
      </c>
      <c r="K26" s="1" t="s">
        <v>38</v>
      </c>
      <c r="L26" s="1" t="s">
        <v>39</v>
      </c>
      <c r="M26" s="1" t="s">
        <v>40</v>
      </c>
      <c r="N26" s="1"/>
      <c r="O26" s="1"/>
      <c r="P26" s="1"/>
      <c r="Q26" s="1"/>
    </row>
    <row r="27" spans="1:17" x14ac:dyDescent="0.3">
      <c r="A27" s="1" t="s">
        <v>0</v>
      </c>
      <c r="B27" s="1" t="s">
        <v>18</v>
      </c>
      <c r="C27" s="1">
        <v>-2.9091279999999999</v>
      </c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</row>
    <row r="28" spans="1:17" x14ac:dyDescent="0.3">
      <c r="A28" s="1" t="s">
        <v>0</v>
      </c>
      <c r="B28" s="1" t="s">
        <v>19</v>
      </c>
      <c r="C28" s="1">
        <v>-0.253471</v>
      </c>
      <c r="D28" s="1" t="s">
        <v>35</v>
      </c>
      <c r="E28" s="1" t="s">
        <v>9</v>
      </c>
      <c r="F28" s="1" t="s">
        <v>20</v>
      </c>
      <c r="G28" s="1" t="s">
        <v>1</v>
      </c>
      <c r="H28" s="1" t="s">
        <v>22</v>
      </c>
      <c r="I28" s="1" t="s">
        <v>36</v>
      </c>
      <c r="J28" s="1" t="s">
        <v>2</v>
      </c>
      <c r="K28" s="1" t="s">
        <v>37</v>
      </c>
      <c r="L28" s="1" t="s">
        <v>38</v>
      </c>
      <c r="M28" s="1" t="s">
        <v>39</v>
      </c>
      <c r="N28" s="1" t="s">
        <v>40</v>
      </c>
      <c r="O28" s="1"/>
      <c r="P28" s="1"/>
      <c r="Q28" s="1"/>
    </row>
    <row r="29" spans="1:17" x14ac:dyDescent="0.3">
      <c r="A29" s="1" t="s">
        <v>0</v>
      </c>
      <c r="B29" s="1" t="s">
        <v>18</v>
      </c>
      <c r="C29" s="1">
        <v>-2.8913869999999999</v>
      </c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</row>
    <row r="30" spans="1:17" x14ac:dyDescent="0.3">
      <c r="A30" s="1" t="s">
        <v>0</v>
      </c>
      <c r="B30" s="1" t="s">
        <v>19</v>
      </c>
      <c r="C30" s="1">
        <v>-1.702815</v>
      </c>
      <c r="D30" s="1" t="s">
        <v>9</v>
      </c>
      <c r="E30" s="1" t="s">
        <v>20</v>
      </c>
      <c r="F30" s="1" t="s">
        <v>41</v>
      </c>
      <c r="G30" s="1" t="s">
        <v>22</v>
      </c>
      <c r="H30" s="1" t="s">
        <v>36</v>
      </c>
      <c r="I30" s="1" t="s">
        <v>2</v>
      </c>
      <c r="J30" s="1"/>
      <c r="K30" s="1"/>
      <c r="L30" s="1"/>
      <c r="M30" s="1"/>
      <c r="N30" s="1"/>
      <c r="O30" s="1"/>
      <c r="P30" s="1"/>
      <c r="Q30" s="1"/>
    </row>
    <row r="31" spans="1:17" x14ac:dyDescent="0.3">
      <c r="A31" s="1" t="s">
        <v>0</v>
      </c>
      <c r="B31" s="1" t="s">
        <v>42</v>
      </c>
      <c r="C31" s="1" t="s">
        <v>43</v>
      </c>
      <c r="D31" s="1" t="s">
        <v>44</v>
      </c>
      <c r="E31" s="1" t="s">
        <v>20</v>
      </c>
      <c r="F31" s="1" t="s">
        <v>1</v>
      </c>
      <c r="G31" s="1" t="s">
        <v>22</v>
      </c>
      <c r="H31" s="1" t="s">
        <v>36</v>
      </c>
      <c r="I31" s="1" t="s">
        <v>2</v>
      </c>
      <c r="J31" s="1" t="s">
        <v>37</v>
      </c>
      <c r="K31" s="1" t="s">
        <v>45</v>
      </c>
      <c r="L31" s="1" t="s">
        <v>46</v>
      </c>
      <c r="M31" s="1" t="s">
        <v>47</v>
      </c>
      <c r="N31" s="1" t="s">
        <v>48</v>
      </c>
      <c r="O31" s="1" t="s">
        <v>39</v>
      </c>
      <c r="P31" s="1" t="s">
        <v>49</v>
      </c>
      <c r="Q31" s="1" t="s">
        <v>50</v>
      </c>
    </row>
    <row r="32" spans="1:17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</row>
    <row r="33" spans="1:17" x14ac:dyDescent="0.3">
      <c r="A33" s="1" t="s">
        <v>0</v>
      </c>
      <c r="B33" s="1" t="s">
        <v>51</v>
      </c>
      <c r="C33" s="1">
        <v>4.4436000000000003E-2</v>
      </c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</row>
    <row r="34" spans="1:17" x14ac:dyDescent="0.3">
      <c r="A34" s="1" t="s">
        <v>0</v>
      </c>
      <c r="B34" s="1" t="s">
        <v>52</v>
      </c>
      <c r="C34" s="1">
        <v>0.221581</v>
      </c>
      <c r="D34" s="1" t="s">
        <v>53</v>
      </c>
      <c r="E34" s="1" t="s">
        <v>3</v>
      </c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</row>
    <row r="35" spans="1:17" x14ac:dyDescent="0.3">
      <c r="A35" s="1" t="s">
        <v>0</v>
      </c>
      <c r="B35" s="1" t="s">
        <v>51</v>
      </c>
      <c r="C35" s="1">
        <v>0.51282099999999997</v>
      </c>
      <c r="D35" s="1" t="s">
        <v>54</v>
      </c>
      <c r="E35" s="1" t="s">
        <v>55</v>
      </c>
      <c r="F35" s="1" t="s">
        <v>4</v>
      </c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</row>
    <row r="36" spans="1:17" x14ac:dyDescent="0.3">
      <c r="A36" s="1" t="s">
        <v>0</v>
      </c>
      <c r="B36" s="1" t="s">
        <v>52</v>
      </c>
      <c r="C36" s="1">
        <v>0.28627599999999997</v>
      </c>
      <c r="D36" s="1" t="s">
        <v>53</v>
      </c>
      <c r="E36" s="1" t="s">
        <v>56</v>
      </c>
      <c r="F36" s="1" t="s">
        <v>57</v>
      </c>
      <c r="G36" s="1" t="s">
        <v>58</v>
      </c>
      <c r="H36" s="1" t="s">
        <v>50</v>
      </c>
      <c r="I36" s="1" t="s">
        <v>59</v>
      </c>
      <c r="J36" s="1" t="s">
        <v>31</v>
      </c>
      <c r="K36" s="1" t="s">
        <v>60</v>
      </c>
      <c r="L36" s="1" t="s">
        <v>61</v>
      </c>
      <c r="M36" s="1"/>
      <c r="N36" s="1"/>
      <c r="O36" s="1"/>
      <c r="P36" s="1"/>
      <c r="Q36" s="1"/>
    </row>
    <row r="37" spans="1:17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</row>
    <row r="38" spans="1:17" x14ac:dyDescent="0.3">
      <c r="A38" s="1" t="s">
        <v>0</v>
      </c>
      <c r="B38" s="1" t="s">
        <v>62</v>
      </c>
      <c r="C38" s="1">
        <v>0.31836700000000001</v>
      </c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</row>
    <row r="39" spans="1:17" x14ac:dyDescent="0.3">
      <c r="A39" s="1" t="s">
        <v>0</v>
      </c>
      <c r="B39" s="1" t="s">
        <v>63</v>
      </c>
      <c r="C39" s="1">
        <v>0.37559399999999998</v>
      </c>
      <c r="D39" s="1" t="s">
        <v>53</v>
      </c>
      <c r="E39" s="1" t="s">
        <v>3</v>
      </c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</row>
    <row r="40" spans="1:17" x14ac:dyDescent="0.3">
      <c r="A40" s="1" t="s">
        <v>0</v>
      </c>
      <c r="B40" s="1" t="s">
        <v>62</v>
      </c>
      <c r="C40" s="1">
        <v>0.27640399999999998</v>
      </c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</row>
    <row r="41" spans="1:17" x14ac:dyDescent="0.3">
      <c r="A41" s="1" t="s">
        <v>0</v>
      </c>
      <c r="B41" s="1" t="s">
        <v>63</v>
      </c>
      <c r="C41" s="1">
        <v>-3.3938000000000003E-2</v>
      </c>
      <c r="D41" s="1" t="s">
        <v>53</v>
      </c>
      <c r="E41" s="1" t="s">
        <v>64</v>
      </c>
      <c r="F41" s="1" t="s">
        <v>57</v>
      </c>
      <c r="G41" s="1" t="s">
        <v>65</v>
      </c>
      <c r="H41" s="1" t="s">
        <v>66</v>
      </c>
      <c r="I41" s="1" t="s">
        <v>60</v>
      </c>
      <c r="J41" s="1" t="s">
        <v>61</v>
      </c>
      <c r="K41" s="1"/>
      <c r="L41" s="1"/>
      <c r="M41" s="1"/>
      <c r="N41" s="1"/>
      <c r="O41" s="1"/>
      <c r="P41" s="1"/>
      <c r="Q41" s="1"/>
    </row>
    <row r="42" spans="1:17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</row>
    <row r="43" spans="1:17" x14ac:dyDescent="0.3">
      <c r="A43" s="1" t="s">
        <v>0</v>
      </c>
      <c r="B43" s="1" t="s">
        <v>67</v>
      </c>
      <c r="C43" s="1">
        <v>8.7429999999999994E-2</v>
      </c>
      <c r="D43" s="1" t="s">
        <v>68</v>
      </c>
      <c r="E43" s="1" t="s">
        <v>69</v>
      </c>
      <c r="F43" s="1" t="s">
        <v>70</v>
      </c>
      <c r="G43" s="1" t="s">
        <v>71</v>
      </c>
      <c r="H43" s="1" t="s">
        <v>60</v>
      </c>
      <c r="I43" s="1" t="s">
        <v>72</v>
      </c>
      <c r="J43" s="1" t="s">
        <v>73</v>
      </c>
      <c r="K43" s="1" t="s">
        <v>74</v>
      </c>
      <c r="L43" s="1"/>
      <c r="M43" s="1"/>
      <c r="N43" s="1"/>
      <c r="O43" s="1"/>
      <c r="P43" s="1"/>
      <c r="Q43" s="1"/>
    </row>
    <row r="44" spans="1:17" x14ac:dyDescent="0.3">
      <c r="A44" s="1" t="s">
        <v>0</v>
      </c>
      <c r="B44" s="1" t="s">
        <v>75</v>
      </c>
      <c r="C44" s="1">
        <v>4.9519999999999998E-3</v>
      </c>
      <c r="D44" s="1" t="s">
        <v>53</v>
      </c>
      <c r="E44" s="1" t="s">
        <v>3</v>
      </c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</row>
    <row r="45" spans="1:17" x14ac:dyDescent="0.3">
      <c r="A45" s="1" t="s">
        <v>0</v>
      </c>
      <c r="B45" s="1" t="s">
        <v>67</v>
      </c>
      <c r="C45" s="1">
        <v>0.10223400000000001</v>
      </c>
      <c r="D45" s="1" t="s">
        <v>76</v>
      </c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</row>
    <row r="46" spans="1:17" x14ac:dyDescent="0.3">
      <c r="A46" s="1" t="s">
        <v>0</v>
      </c>
      <c r="B46" s="1" t="s">
        <v>75</v>
      </c>
      <c r="C46" s="1">
        <v>2.4674999999999999E-2</v>
      </c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</row>
    <row r="47" spans="1:17" x14ac:dyDescent="0.3">
      <c r="A47" s="1" t="s">
        <v>0</v>
      </c>
      <c r="B47" s="1" t="s">
        <v>67</v>
      </c>
      <c r="C47" s="1">
        <v>9.4787999999999997E-2</v>
      </c>
      <c r="D47" s="1" t="s">
        <v>53</v>
      </c>
      <c r="E47" s="1" t="s">
        <v>5</v>
      </c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</row>
    <row r="48" spans="1:17" x14ac:dyDescent="0.3">
      <c r="A48" s="1" t="s">
        <v>0</v>
      </c>
      <c r="B48" s="1" t="s">
        <v>75</v>
      </c>
      <c r="C48" s="1">
        <v>1.5533E-2</v>
      </c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693D3D-F8C2-4B28-9980-7BA849F36229}">
  <dimension ref="A1:Q48"/>
  <sheetViews>
    <sheetView workbookViewId="0"/>
  </sheetViews>
  <sheetFormatPr defaultRowHeight="14.4" x14ac:dyDescent="0.3"/>
  <cols>
    <col min="2" max="2" width="40.5546875" bestFit="1" customWidth="1"/>
  </cols>
  <sheetData>
    <row r="1" spans="1:17" x14ac:dyDescent="0.3">
      <c r="A1" s="1" t="s">
        <v>6</v>
      </c>
      <c r="B1" s="1" t="s">
        <v>7</v>
      </c>
      <c r="C1" s="1" t="s">
        <v>8</v>
      </c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 x14ac:dyDescent="0.3">
      <c r="A2" s="1" t="s">
        <v>11</v>
      </c>
      <c r="B2" s="1" t="s">
        <v>12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spans="1:17" x14ac:dyDescent="0.3">
      <c r="A3" s="1" t="s">
        <v>0</v>
      </c>
      <c r="B3" s="1" t="s">
        <v>13</v>
      </c>
      <c r="C3" s="1" t="s">
        <v>9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x14ac:dyDescent="0.3">
      <c r="A4" s="1" t="s">
        <v>0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</row>
    <row r="5" spans="1:17" x14ac:dyDescent="0.3">
      <c r="A5" s="1" t="s">
        <v>0</v>
      </c>
      <c r="B5" s="1" t="s">
        <v>15</v>
      </c>
      <c r="C5" s="1">
        <v>10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</row>
    <row r="6" spans="1:17" x14ac:dyDescent="0.3">
      <c r="A6" s="1" t="s">
        <v>0</v>
      </c>
      <c r="B6" s="1" t="s">
        <v>16</v>
      </c>
      <c r="C6" s="1">
        <v>0.5</v>
      </c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</row>
    <row r="7" spans="1:17" x14ac:dyDescent="0.3">
      <c r="A7" s="1" t="s">
        <v>0</v>
      </c>
      <c r="B7" s="1" t="s">
        <v>17</v>
      </c>
      <c r="C7" s="1">
        <v>0.1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</row>
    <row r="8" spans="1:17" x14ac:dyDescent="0.3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</row>
    <row r="9" spans="1:17" x14ac:dyDescent="0.3">
      <c r="A9" s="1" t="s">
        <v>0</v>
      </c>
      <c r="B9" s="1" t="s">
        <v>18</v>
      </c>
      <c r="C9" s="1">
        <v>-3.4292020000000001</v>
      </c>
      <c r="D9" s="1">
        <f ca="1">INDIRECT("C"&amp;(ROW()-9)*2+9)</f>
        <v>-3.4292020000000001</v>
      </c>
      <c r="E9" s="1">
        <f ca="1">INDIRECT("C"&amp;(ROW()-9)*2+9+1)</f>
        <v>-3.0082870000000002</v>
      </c>
      <c r="F9" s="1" t="s">
        <v>77</v>
      </c>
      <c r="G9" s="1"/>
      <c r="H9" s="1"/>
      <c r="I9" s="1"/>
      <c r="J9" s="1"/>
      <c r="K9" s="1"/>
      <c r="L9" s="1"/>
      <c r="M9" s="1"/>
      <c r="N9" s="1"/>
      <c r="O9" s="1"/>
      <c r="P9" s="1"/>
      <c r="Q9" s="1"/>
    </row>
    <row r="10" spans="1:17" x14ac:dyDescent="0.3">
      <c r="A10" s="1" t="s">
        <v>0</v>
      </c>
      <c r="B10" s="1" t="s">
        <v>19</v>
      </c>
      <c r="C10" s="1">
        <v>-3.0082870000000002</v>
      </c>
      <c r="D10" s="1">
        <f t="shared" ref="D10:D18" ca="1" si="0">INDIRECT("C"&amp;(ROW()-9)*2+9)</f>
        <v>-3.4744649999999999</v>
      </c>
      <c r="E10" s="1">
        <f t="shared" ref="E10:E18" ca="1" si="1">INDIRECT("C"&amp;(ROW()-9)*2+9+1)</f>
        <v>-1.3710519999999999</v>
      </c>
      <c r="F10" s="1" t="s">
        <v>78</v>
      </c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</row>
    <row r="11" spans="1:17" x14ac:dyDescent="0.3">
      <c r="A11" s="1" t="s">
        <v>0</v>
      </c>
      <c r="B11" s="1" t="s">
        <v>18</v>
      </c>
      <c r="C11" s="1">
        <v>-3.4744649999999999</v>
      </c>
      <c r="D11" s="1">
        <f t="shared" ca="1" si="0"/>
        <v>-3.2135199999999999</v>
      </c>
      <c r="E11" s="1">
        <f t="shared" ca="1" si="1"/>
        <v>-2.271576</v>
      </c>
      <c r="F11" s="1" t="s">
        <v>79</v>
      </c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</row>
    <row r="12" spans="1:17" x14ac:dyDescent="0.3">
      <c r="A12" s="1" t="s">
        <v>0</v>
      </c>
      <c r="B12" s="1" t="s">
        <v>19</v>
      </c>
      <c r="C12" s="1">
        <v>-1.3710519999999999</v>
      </c>
      <c r="D12" s="1">
        <f t="shared" ca="1" si="0"/>
        <v>-3.0822949999999998</v>
      </c>
      <c r="E12" s="1">
        <f t="shared" ca="1" si="1"/>
        <v>-9.2548000000000005E-2</v>
      </c>
      <c r="F12" s="1" t="s">
        <v>80</v>
      </c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</row>
    <row r="13" spans="1:17" x14ac:dyDescent="0.3">
      <c r="A13" s="1" t="s">
        <v>0</v>
      </c>
      <c r="B13" s="1" t="s">
        <v>18</v>
      </c>
      <c r="C13" s="1">
        <v>-3.2135199999999999</v>
      </c>
      <c r="D13" s="1">
        <f t="shared" ca="1" si="0"/>
        <v>-3.048562</v>
      </c>
      <c r="E13" s="1">
        <f t="shared" ca="1" si="1"/>
        <v>-2.8874270000000002</v>
      </c>
      <c r="F13" s="1" t="s">
        <v>77</v>
      </c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</row>
    <row r="14" spans="1:17" x14ac:dyDescent="0.3">
      <c r="A14" s="1" t="s">
        <v>0</v>
      </c>
      <c r="B14" s="1" t="s">
        <v>19</v>
      </c>
      <c r="C14" s="1">
        <v>-2.271576</v>
      </c>
      <c r="D14" s="1">
        <f t="shared" ca="1" si="0"/>
        <v>-3.051936</v>
      </c>
      <c r="E14" s="1">
        <f t="shared" ca="1" si="1"/>
        <v>-0.55616500000000002</v>
      </c>
      <c r="F14" s="1" t="s">
        <v>78</v>
      </c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</row>
    <row r="15" spans="1:17" x14ac:dyDescent="0.3">
      <c r="A15" s="1" t="s">
        <v>0</v>
      </c>
      <c r="B15" s="1" t="s">
        <v>18</v>
      </c>
      <c r="C15" s="1">
        <v>-3.0822949999999998</v>
      </c>
      <c r="D15" s="1">
        <f t="shared" ca="1" si="0"/>
        <v>-3.3622200000000002</v>
      </c>
      <c r="E15" s="1">
        <f t="shared" ca="1" si="1"/>
        <v>-1.9017189999999999</v>
      </c>
      <c r="F15" s="1" t="s">
        <v>79</v>
      </c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</row>
    <row r="16" spans="1:17" x14ac:dyDescent="0.3">
      <c r="A16" s="1" t="s">
        <v>0</v>
      </c>
      <c r="B16" s="1" t="s">
        <v>19</v>
      </c>
      <c r="C16" s="1">
        <v>-9.2548000000000005E-2</v>
      </c>
      <c r="D16" s="1">
        <f t="shared" ca="1" si="0"/>
        <v>-2.9632779999999999</v>
      </c>
      <c r="E16" s="1">
        <f t="shared" ca="1" si="1"/>
        <v>-1.0074989999999999</v>
      </c>
      <c r="F16" s="1" t="s">
        <v>79</v>
      </c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</row>
    <row r="17" spans="1:17" x14ac:dyDescent="0.3">
      <c r="A17" s="1" t="s">
        <v>0</v>
      </c>
      <c r="B17" s="1" t="s">
        <v>18</v>
      </c>
      <c r="C17" s="1">
        <v>-3.048562</v>
      </c>
      <c r="D17" s="1">
        <f t="shared" ca="1" si="0"/>
        <v>-2.8662339999999999</v>
      </c>
      <c r="E17" s="1">
        <f t="shared" ca="1" si="1"/>
        <v>-0.143872</v>
      </c>
      <c r="F17" s="1" t="s">
        <v>81</v>
      </c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</row>
    <row r="18" spans="1:17" x14ac:dyDescent="0.3">
      <c r="A18" s="1" t="s">
        <v>0</v>
      </c>
      <c r="B18" s="1" t="s">
        <v>19</v>
      </c>
      <c r="C18" s="1">
        <v>-2.8874270000000002</v>
      </c>
      <c r="D18" s="1">
        <f t="shared" ca="1" si="0"/>
        <v>-2.9091279999999999</v>
      </c>
      <c r="E18" s="1">
        <f t="shared" ca="1" si="1"/>
        <v>-0.253471</v>
      </c>
      <c r="F18" s="1" t="s">
        <v>81</v>
      </c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</row>
    <row r="19" spans="1:17" x14ac:dyDescent="0.3">
      <c r="A19" s="1" t="s">
        <v>0</v>
      </c>
      <c r="B19" s="1" t="s">
        <v>18</v>
      </c>
      <c r="C19" s="1">
        <v>-3.051936</v>
      </c>
      <c r="D19" s="1">
        <f ca="1">INDIRECT("C"&amp;(ROW()-9)*2+9)</f>
        <v>-2.8913869999999999</v>
      </c>
      <c r="E19" s="1">
        <f ca="1">INDIRECT("C"&amp;(ROW()-9)*2+9+1)</f>
        <v>-1.702815</v>
      </c>
      <c r="F19" s="1" t="s">
        <v>82</v>
      </c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</row>
    <row r="20" spans="1:17" x14ac:dyDescent="0.3">
      <c r="A20" s="1" t="s">
        <v>0</v>
      </c>
      <c r="B20" s="1" t="s">
        <v>19</v>
      </c>
      <c r="C20" s="1">
        <v>-0.55616500000000002</v>
      </c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</row>
    <row r="21" spans="1:17" x14ac:dyDescent="0.3">
      <c r="A21" s="1" t="s">
        <v>0</v>
      </c>
      <c r="B21" s="1" t="s">
        <v>18</v>
      </c>
      <c r="C21" s="1">
        <v>-3.3622200000000002</v>
      </c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</row>
    <row r="22" spans="1:17" x14ac:dyDescent="0.3">
      <c r="A22" s="1" t="s">
        <v>0</v>
      </c>
      <c r="B22" s="1" t="s">
        <v>19</v>
      </c>
      <c r="C22" s="1">
        <v>-1.9017189999999999</v>
      </c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</row>
    <row r="23" spans="1:17" x14ac:dyDescent="0.3">
      <c r="A23" s="1" t="s">
        <v>0</v>
      </c>
      <c r="B23" s="1" t="s">
        <v>18</v>
      </c>
      <c r="C23" s="1">
        <v>-2.9632779999999999</v>
      </c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</row>
    <row r="24" spans="1:17" x14ac:dyDescent="0.3">
      <c r="A24" s="1" t="s">
        <v>0</v>
      </c>
      <c r="B24" s="1" t="s">
        <v>19</v>
      </c>
      <c r="C24" s="1">
        <v>-1.0074989999999999</v>
      </c>
      <c r="D24" s="1"/>
      <c r="E24" s="1"/>
      <c r="F24" s="1"/>
      <c r="G24" s="1"/>
      <c r="H24" s="1"/>
      <c r="I24" s="1"/>
      <c r="J24" s="1"/>
      <c r="K24" s="1"/>
      <c r="L24" s="1"/>
      <c r="M24" s="1" t="s">
        <v>40</v>
      </c>
      <c r="N24" s="1"/>
      <c r="O24" s="1"/>
      <c r="P24" s="1"/>
      <c r="Q24" s="1"/>
    </row>
    <row r="25" spans="1:17" x14ac:dyDescent="0.3">
      <c r="A25" s="1" t="s">
        <v>0</v>
      </c>
      <c r="B25" s="1" t="s">
        <v>18</v>
      </c>
      <c r="C25" s="1">
        <v>-2.8662339999999999</v>
      </c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</row>
    <row r="26" spans="1:17" x14ac:dyDescent="0.3">
      <c r="A26" s="1" t="s">
        <v>0</v>
      </c>
      <c r="B26" s="1" t="s">
        <v>19</v>
      </c>
      <c r="C26" s="1">
        <v>-0.143872</v>
      </c>
      <c r="D26" s="1"/>
      <c r="E26" s="1"/>
      <c r="F26" s="1"/>
      <c r="G26" s="1"/>
      <c r="H26" s="1"/>
      <c r="I26" s="1"/>
      <c r="J26" s="1"/>
      <c r="K26" s="1"/>
      <c r="L26" s="1"/>
      <c r="M26" s="1" t="s">
        <v>39</v>
      </c>
      <c r="N26" s="1" t="s">
        <v>40</v>
      </c>
      <c r="O26" s="1"/>
      <c r="P26" s="1"/>
      <c r="Q26" s="1"/>
    </row>
    <row r="27" spans="1:17" x14ac:dyDescent="0.3">
      <c r="A27" s="1" t="s">
        <v>0</v>
      </c>
      <c r="B27" s="1" t="s">
        <v>18</v>
      </c>
      <c r="C27" s="1">
        <v>-2.9091279999999999</v>
      </c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</row>
    <row r="28" spans="1:17" x14ac:dyDescent="0.3">
      <c r="A28" s="1" t="s">
        <v>0</v>
      </c>
      <c r="B28" s="1" t="s">
        <v>19</v>
      </c>
      <c r="C28" s="1">
        <v>-0.253471</v>
      </c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</row>
    <row r="29" spans="1:17" x14ac:dyDescent="0.3">
      <c r="A29" s="1" t="s">
        <v>0</v>
      </c>
      <c r="B29" s="1" t="s">
        <v>18</v>
      </c>
      <c r="C29" s="1">
        <v>-2.8913869999999999</v>
      </c>
      <c r="D29" s="1"/>
      <c r="E29" s="1"/>
      <c r="F29" s="1"/>
      <c r="G29" s="1"/>
      <c r="H29" s="1"/>
      <c r="I29" s="1"/>
      <c r="J29" s="1"/>
      <c r="K29" s="1"/>
      <c r="L29" s="1"/>
      <c r="M29" s="1" t="s">
        <v>47</v>
      </c>
      <c r="N29" s="1" t="s">
        <v>48</v>
      </c>
      <c r="O29" s="1" t="s">
        <v>39</v>
      </c>
      <c r="P29" s="1" t="s">
        <v>49</v>
      </c>
      <c r="Q29" s="1" t="s">
        <v>50</v>
      </c>
    </row>
    <row r="30" spans="1:17" x14ac:dyDescent="0.3">
      <c r="A30" s="1"/>
      <c r="B30" s="1" t="s">
        <v>19</v>
      </c>
      <c r="C30" s="1">
        <v>-1.702815</v>
      </c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</row>
    <row r="31" spans="1:17" x14ac:dyDescent="0.3">
      <c r="A31" s="1"/>
      <c r="B31" s="1" t="s">
        <v>42</v>
      </c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</row>
    <row r="32" spans="1:17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</row>
    <row r="33" spans="1:17" x14ac:dyDescent="0.3">
      <c r="A33" s="1" t="s">
        <v>0</v>
      </c>
      <c r="B33" s="1" t="s">
        <v>51</v>
      </c>
      <c r="C33" s="1">
        <v>4.4436000000000003E-2</v>
      </c>
      <c r="D33" s="1">
        <f ca="1">INDIRECT("C"&amp;(ROW()-33)*2+33)</f>
        <v>4.4436000000000003E-2</v>
      </c>
      <c r="E33" s="1">
        <f ca="1">INDIRECT("C"&amp;(ROW()-33)*2+33+1)</f>
        <v>0.221581</v>
      </c>
      <c r="F33" s="1" t="s">
        <v>77</v>
      </c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</row>
    <row r="34" spans="1:17" x14ac:dyDescent="0.3">
      <c r="A34" s="1" t="s">
        <v>0</v>
      </c>
      <c r="B34" s="1" t="s">
        <v>52</v>
      </c>
      <c r="C34" s="1">
        <v>0.221581</v>
      </c>
      <c r="D34" s="1">
        <f ca="1">INDIRECT("C"&amp;(ROW()-33)*2+33)</f>
        <v>0.51282099999999997</v>
      </c>
      <c r="E34" s="1">
        <f ca="1">INDIRECT("C"&amp;(ROW()-33)*2+33+1)</f>
        <v>0.28627599999999997</v>
      </c>
      <c r="F34" s="1" t="s">
        <v>77</v>
      </c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</row>
    <row r="35" spans="1:17" x14ac:dyDescent="0.3">
      <c r="A35" s="1" t="s">
        <v>0</v>
      </c>
      <c r="B35" s="1" t="s">
        <v>51</v>
      </c>
      <c r="C35" s="1">
        <v>0.51282099999999997</v>
      </c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</row>
    <row r="36" spans="1:17" x14ac:dyDescent="0.3">
      <c r="A36" s="1" t="s">
        <v>0</v>
      </c>
      <c r="B36" s="1" t="s">
        <v>52</v>
      </c>
      <c r="C36" s="1">
        <v>0.28627599999999997</v>
      </c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</row>
    <row r="37" spans="1:17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</row>
    <row r="38" spans="1:17" x14ac:dyDescent="0.3">
      <c r="A38" s="1" t="s">
        <v>0</v>
      </c>
      <c r="B38" s="1" t="s">
        <v>62</v>
      </c>
      <c r="C38" s="1">
        <v>0.31836700000000001</v>
      </c>
      <c r="D38" s="1">
        <f ca="1">INDIRECT("C"&amp;(ROW()-38)*2+38)</f>
        <v>0.31836700000000001</v>
      </c>
      <c r="E38" s="1">
        <f ca="1">INDIRECT("C"&amp;(ROW()-38)*2+38+1)</f>
        <v>0.37559399999999998</v>
      </c>
      <c r="F38" s="1" t="s">
        <v>77</v>
      </c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</row>
    <row r="39" spans="1:17" x14ac:dyDescent="0.3">
      <c r="A39" s="1" t="s">
        <v>0</v>
      </c>
      <c r="B39" s="1" t="s">
        <v>63</v>
      </c>
      <c r="C39" s="1">
        <v>0.37559399999999998</v>
      </c>
      <c r="D39" s="1">
        <f ca="1">INDIRECT("C"&amp;(ROW()-38)*2+38)</f>
        <v>0.27640399999999998</v>
      </c>
      <c r="E39" s="1">
        <f ca="1">INDIRECT("C"&amp;(ROW()-38)*2+38+1)</f>
        <v>-3.3938000000000003E-2</v>
      </c>
      <c r="F39" s="1" t="s">
        <v>82</v>
      </c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</row>
    <row r="40" spans="1:17" x14ac:dyDescent="0.3">
      <c r="A40" s="1" t="s">
        <v>0</v>
      </c>
      <c r="B40" s="1" t="s">
        <v>62</v>
      </c>
      <c r="C40" s="1">
        <v>0.27640399999999998</v>
      </c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</row>
    <row r="41" spans="1:17" x14ac:dyDescent="0.3">
      <c r="A41" s="1" t="s">
        <v>0</v>
      </c>
      <c r="B41" s="1" t="s">
        <v>63</v>
      </c>
      <c r="C41" s="1">
        <v>-3.3938000000000003E-2</v>
      </c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</row>
    <row r="42" spans="1:17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</row>
    <row r="43" spans="1:17" x14ac:dyDescent="0.3">
      <c r="A43" s="1" t="s">
        <v>0</v>
      </c>
      <c r="B43" s="1" t="s">
        <v>67</v>
      </c>
      <c r="C43" s="1">
        <v>8.7429999999999994E-2</v>
      </c>
      <c r="D43" s="1">
        <f ca="1">INDIRECT("C"&amp;(ROW()-43)*2+43)</f>
        <v>8.7429999999999994E-2</v>
      </c>
      <c r="E43" s="1">
        <f ca="1">INDIRECT("C"&amp;(ROW()-43)*2+43+1)</f>
        <v>4.9519999999999998E-3</v>
      </c>
      <c r="F43" s="1" t="s">
        <v>77</v>
      </c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</row>
    <row r="44" spans="1:17" x14ac:dyDescent="0.3">
      <c r="A44" s="1" t="s">
        <v>0</v>
      </c>
      <c r="B44" s="1" t="s">
        <v>75</v>
      </c>
      <c r="C44" s="1">
        <v>4.9519999999999998E-3</v>
      </c>
      <c r="D44" s="1">
        <f t="shared" ref="D44:D45" ca="1" si="2">INDIRECT("C"&amp;(ROW()-43)*2+43)</f>
        <v>0.10223400000000001</v>
      </c>
      <c r="E44" s="1">
        <f t="shared" ref="E44:E45" ca="1" si="3">INDIRECT("C"&amp;(ROW()-43)*2+43+1)</f>
        <v>2.4674999999999999E-2</v>
      </c>
      <c r="F44" s="1" t="s">
        <v>77</v>
      </c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</row>
    <row r="45" spans="1:17" x14ac:dyDescent="0.3">
      <c r="A45" s="1" t="s">
        <v>0</v>
      </c>
      <c r="B45" s="1" t="s">
        <v>67</v>
      </c>
      <c r="C45" s="1">
        <v>0.10223400000000001</v>
      </c>
      <c r="D45" s="1">
        <f t="shared" ca="1" si="2"/>
        <v>9.4787999999999997E-2</v>
      </c>
      <c r="E45" s="1">
        <f t="shared" ca="1" si="3"/>
        <v>1.5533E-2</v>
      </c>
      <c r="F45" s="1" t="s">
        <v>82</v>
      </c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</row>
    <row r="46" spans="1:17" x14ac:dyDescent="0.3">
      <c r="A46" s="1" t="s">
        <v>0</v>
      </c>
      <c r="B46" s="1" t="s">
        <v>75</v>
      </c>
      <c r="C46" s="1">
        <v>2.4674999999999999E-2</v>
      </c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</row>
    <row r="47" spans="1:17" x14ac:dyDescent="0.3">
      <c r="A47" s="1" t="s">
        <v>0</v>
      </c>
      <c r="B47" s="1" t="s">
        <v>67</v>
      </c>
      <c r="C47" s="1">
        <v>9.4787999999999997E-2</v>
      </c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</row>
    <row r="48" spans="1:17" x14ac:dyDescent="0.3">
      <c r="A48" s="1" t="s">
        <v>0</v>
      </c>
      <c r="B48" s="1" t="s">
        <v>75</v>
      </c>
      <c r="C48" s="1">
        <v>1.5533E-2</v>
      </c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0ECD5A-32E5-48DE-B219-5D2B3A49B1F2}">
  <dimension ref="A1:T33"/>
  <sheetViews>
    <sheetView tabSelected="1" topLeftCell="A10" workbookViewId="0">
      <selection activeCell="A11" sqref="A11"/>
    </sheetView>
  </sheetViews>
  <sheetFormatPr defaultRowHeight="14.4" x14ac:dyDescent="0.3"/>
  <sheetData>
    <row r="1" spans="1:20" x14ac:dyDescent="0.3">
      <c r="A1" t="s">
        <v>83</v>
      </c>
      <c r="B1" t="s">
        <v>8</v>
      </c>
      <c r="C1" t="s">
        <v>84</v>
      </c>
      <c r="D1" t="s">
        <v>85</v>
      </c>
    </row>
    <row r="3" spans="1:20" x14ac:dyDescent="0.3">
      <c r="A3" t="s">
        <v>86</v>
      </c>
      <c r="B3" t="s">
        <v>87</v>
      </c>
      <c r="C3" t="s">
        <v>88</v>
      </c>
      <c r="D3" t="s">
        <v>89</v>
      </c>
      <c r="E3" t="s">
        <v>90</v>
      </c>
      <c r="F3" t="s">
        <v>91</v>
      </c>
      <c r="G3" t="s">
        <v>50</v>
      </c>
      <c r="H3" t="s">
        <v>39</v>
      </c>
      <c r="I3" t="s">
        <v>92</v>
      </c>
      <c r="J3" t="s">
        <v>22</v>
      </c>
      <c r="K3" t="s">
        <v>93</v>
      </c>
      <c r="L3" t="s">
        <v>94</v>
      </c>
      <c r="M3" t="s">
        <v>95</v>
      </c>
      <c r="N3" t="s">
        <v>96</v>
      </c>
      <c r="O3" t="s">
        <v>97</v>
      </c>
      <c r="P3" t="s">
        <v>98</v>
      </c>
      <c r="Q3" t="s">
        <v>99</v>
      </c>
      <c r="R3" t="s">
        <v>100</v>
      </c>
      <c r="S3" t="s">
        <v>101</v>
      </c>
      <c r="T3" t="s">
        <v>102</v>
      </c>
    </row>
    <row r="4" spans="1:20" x14ac:dyDescent="0.3">
      <c r="A4" t="s">
        <v>103</v>
      </c>
      <c r="B4" t="s">
        <v>9</v>
      </c>
    </row>
    <row r="5" spans="1:20" x14ac:dyDescent="0.3">
      <c r="A5" t="s">
        <v>104</v>
      </c>
      <c r="B5" t="s">
        <v>105</v>
      </c>
      <c r="C5" t="s">
        <v>106</v>
      </c>
      <c r="D5" t="s">
        <v>0</v>
      </c>
      <c r="E5" t="s">
        <v>107</v>
      </c>
      <c r="F5" t="s">
        <v>50</v>
      </c>
    </row>
    <row r="6" spans="1:20" x14ac:dyDescent="0.3">
      <c r="A6" t="s">
        <v>108</v>
      </c>
      <c r="B6" t="s">
        <v>109</v>
      </c>
      <c r="C6" t="s">
        <v>110</v>
      </c>
    </row>
    <row r="8" spans="1:20" x14ac:dyDescent="0.3">
      <c r="A8" t="s">
        <v>111</v>
      </c>
      <c r="B8" t="s">
        <v>112</v>
      </c>
      <c r="C8" t="s">
        <v>8</v>
      </c>
      <c r="D8" t="s">
        <v>9</v>
      </c>
      <c r="E8" t="s">
        <v>113</v>
      </c>
      <c r="F8" t="s">
        <v>114</v>
      </c>
      <c r="G8" t="s">
        <v>115</v>
      </c>
      <c r="H8" t="s">
        <v>116</v>
      </c>
      <c r="I8" t="s">
        <v>117</v>
      </c>
    </row>
    <row r="9" spans="1:20" x14ac:dyDescent="0.3">
      <c r="A9" t="s">
        <v>118</v>
      </c>
      <c r="B9" t="s">
        <v>119</v>
      </c>
      <c r="C9" t="s">
        <v>101</v>
      </c>
      <c r="D9" t="s">
        <v>120</v>
      </c>
      <c r="E9" t="s">
        <v>121</v>
      </c>
      <c r="F9" t="s">
        <v>60</v>
      </c>
      <c r="G9" t="s">
        <v>122</v>
      </c>
      <c r="H9" t="s">
        <v>123</v>
      </c>
      <c r="I9" t="s">
        <v>84</v>
      </c>
      <c r="J9" t="s">
        <v>31</v>
      </c>
    </row>
    <row r="10" spans="1:20" x14ac:dyDescent="0.3">
      <c r="A10" t="s">
        <v>124</v>
      </c>
      <c r="B10" t="s">
        <v>114</v>
      </c>
      <c r="C10">
        <v>-2.6823000000000001</v>
      </c>
      <c r="D10">
        <v>-0.48930000000000001</v>
      </c>
    </row>
    <row r="11" spans="1:20" x14ac:dyDescent="0.3">
      <c r="A11" t="s">
        <v>125</v>
      </c>
      <c r="B11" t="s">
        <v>126</v>
      </c>
      <c r="C11" t="s">
        <v>88</v>
      </c>
      <c r="D11" t="s">
        <v>127</v>
      </c>
      <c r="E11" t="s">
        <v>128</v>
      </c>
      <c r="F11" t="s">
        <v>129</v>
      </c>
      <c r="G11" t="s">
        <v>22</v>
      </c>
      <c r="H11" t="s">
        <v>130</v>
      </c>
      <c r="I11" t="s">
        <v>126</v>
      </c>
      <c r="J11" t="s">
        <v>88</v>
      </c>
      <c r="K11" t="s">
        <v>9</v>
      </c>
      <c r="L11" t="s">
        <v>131</v>
      </c>
    </row>
    <row r="13" spans="1:20" x14ac:dyDescent="0.3">
      <c r="A13" t="s">
        <v>132</v>
      </c>
    </row>
    <row r="14" spans="1:20" x14ac:dyDescent="0.3">
      <c r="A14" t="s">
        <v>133</v>
      </c>
      <c r="B14" t="s">
        <v>134</v>
      </c>
    </row>
    <row r="15" spans="1:20" x14ac:dyDescent="0.3">
      <c r="A15" t="s">
        <v>135</v>
      </c>
      <c r="B15" t="s">
        <v>114</v>
      </c>
      <c r="C15">
        <v>-2.8395000000000001</v>
      </c>
      <c r="D15">
        <v>-6.7000000000000004E-2</v>
      </c>
    </row>
    <row r="16" spans="1:20" x14ac:dyDescent="0.3">
      <c r="A16" t="s">
        <v>136</v>
      </c>
      <c r="B16" t="s">
        <v>137</v>
      </c>
      <c r="C16" t="s">
        <v>138</v>
      </c>
    </row>
    <row r="18" spans="1:10" x14ac:dyDescent="0.3">
      <c r="A18" t="s">
        <v>139</v>
      </c>
      <c r="B18" t="s">
        <v>140</v>
      </c>
      <c r="C18">
        <v>5</v>
      </c>
      <c r="D18" t="s">
        <v>141</v>
      </c>
      <c r="E18" t="s">
        <v>39</v>
      </c>
      <c r="F18" t="s">
        <v>142</v>
      </c>
    </row>
    <row r="19" spans="1:10" x14ac:dyDescent="0.3">
      <c r="B19">
        <v>-3.7936000000000001</v>
      </c>
      <c r="C19">
        <v>-7.1300000000000002E-2</v>
      </c>
    </row>
    <row r="20" spans="1:10" x14ac:dyDescent="0.3">
      <c r="B20">
        <v>-3.7948</v>
      </c>
      <c r="C20">
        <v>0.1217</v>
      </c>
    </row>
    <row r="21" spans="1:10" x14ac:dyDescent="0.3">
      <c r="B21">
        <v>-3.6997</v>
      </c>
      <c r="C21">
        <v>2.81E-2</v>
      </c>
    </row>
    <row r="22" spans="1:10" x14ac:dyDescent="0.3">
      <c r="B22">
        <v>-3.6806999999999999</v>
      </c>
      <c r="C22">
        <v>-6.1400000000000003E-2</v>
      </c>
    </row>
    <row r="23" spans="1:10" x14ac:dyDescent="0.3">
      <c r="B23">
        <v>-3.5217999999999998</v>
      </c>
      <c r="C23">
        <v>-5.0099999999999999E-2</v>
      </c>
    </row>
    <row r="24" spans="1:10" x14ac:dyDescent="0.3">
      <c r="A24" t="s">
        <v>143</v>
      </c>
      <c r="B24" t="s">
        <v>126</v>
      </c>
      <c r="C24" t="s">
        <v>88</v>
      </c>
      <c r="D24" t="s">
        <v>144</v>
      </c>
      <c r="E24" t="s">
        <v>9</v>
      </c>
      <c r="F24" t="s">
        <v>145</v>
      </c>
    </row>
    <row r="26" spans="1:10" x14ac:dyDescent="0.3">
      <c r="A26" t="s">
        <v>146</v>
      </c>
      <c r="B26" t="s">
        <v>38</v>
      </c>
      <c r="C26" t="s">
        <v>39</v>
      </c>
      <c r="D26" t="s">
        <v>147</v>
      </c>
      <c r="E26" t="s">
        <v>39</v>
      </c>
      <c r="F26" t="s">
        <v>142</v>
      </c>
      <c r="G26">
        <v>5</v>
      </c>
      <c r="H26" t="s">
        <v>141</v>
      </c>
      <c r="I26" t="s">
        <v>22</v>
      </c>
      <c r="J26" t="s">
        <v>148</v>
      </c>
    </row>
    <row r="27" spans="1:10" x14ac:dyDescent="0.3">
      <c r="B27">
        <v>-3.7216</v>
      </c>
      <c r="C27">
        <v>-0.47510000000000002</v>
      </c>
    </row>
    <row r="28" spans="1:10" x14ac:dyDescent="0.3">
      <c r="B28">
        <v>-2.7909999999999999</v>
      </c>
      <c r="C28">
        <v>-0.3352</v>
      </c>
    </row>
    <row r="29" spans="1:10" x14ac:dyDescent="0.3">
      <c r="B29">
        <v>-2.7393999999999998</v>
      </c>
      <c r="C29">
        <v>-0.2923</v>
      </c>
    </row>
    <row r="30" spans="1:10" x14ac:dyDescent="0.3">
      <c r="B30">
        <v>-2.7248000000000001</v>
      </c>
      <c r="C30">
        <v>-0.4078</v>
      </c>
    </row>
    <row r="31" spans="1:10" x14ac:dyDescent="0.3">
      <c r="B31">
        <v>-2.4274</v>
      </c>
      <c r="C31">
        <v>-0.1573</v>
      </c>
    </row>
    <row r="33" spans="1:7" x14ac:dyDescent="0.3">
      <c r="A33" t="s">
        <v>149</v>
      </c>
      <c r="B33" t="s">
        <v>140</v>
      </c>
      <c r="C33" t="s">
        <v>150</v>
      </c>
      <c r="D33" t="s">
        <v>151</v>
      </c>
      <c r="E33" t="s">
        <v>9</v>
      </c>
      <c r="F33" t="s">
        <v>152</v>
      </c>
      <c r="G33" t="s">
        <v>153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B5CDB3-E4E2-4DC9-981D-F7955329F6FF}">
  <dimension ref="A1:A133"/>
  <sheetViews>
    <sheetView workbookViewId="0"/>
  </sheetViews>
  <sheetFormatPr defaultRowHeight="14.4" x14ac:dyDescent="0.3"/>
  <sheetData>
    <row r="1" spans="1:1" x14ac:dyDescent="0.3">
      <c r="A1" t="s">
        <v>154</v>
      </c>
    </row>
    <row r="2" spans="1:1" x14ac:dyDescent="0.3">
      <c r="A2" t="s">
        <v>155</v>
      </c>
    </row>
    <row r="3" spans="1:1" x14ac:dyDescent="0.3">
      <c r="A3" t="s">
        <v>156</v>
      </c>
    </row>
    <row r="4" spans="1:1" x14ac:dyDescent="0.3">
      <c r="A4">
        <v>-0.38069999999999998</v>
      </c>
    </row>
    <row r="5" spans="1:1" x14ac:dyDescent="0.3">
      <c r="A5">
        <v>-0.3367</v>
      </c>
    </row>
    <row r="6" spans="1:1" x14ac:dyDescent="0.3">
      <c r="A6" t="s">
        <v>157</v>
      </c>
    </row>
    <row r="7" spans="1:1" x14ac:dyDescent="0.3">
      <c r="A7" t="s">
        <v>158</v>
      </c>
    </row>
    <row r="8" spans="1:1" x14ac:dyDescent="0.3">
      <c r="A8">
        <v>-0.36720000000000003</v>
      </c>
    </row>
    <row r="9" spans="1:1" x14ac:dyDescent="0.3">
      <c r="A9">
        <v>-0.40799999999999997</v>
      </c>
    </row>
    <row r="12" spans="1:1" x14ac:dyDescent="0.3">
      <c r="A12" t="s">
        <v>159</v>
      </c>
    </row>
    <row r="13" spans="1:1" x14ac:dyDescent="0.3">
      <c r="A13" t="s">
        <v>160</v>
      </c>
    </row>
    <row r="15" spans="1:1" x14ac:dyDescent="0.3">
      <c r="A15" t="s">
        <v>161</v>
      </c>
    </row>
    <row r="17" spans="1:1" x14ac:dyDescent="0.3">
      <c r="A17">
        <v>0.80310000000000004</v>
      </c>
    </row>
    <row r="18" spans="1:1" x14ac:dyDescent="0.3">
      <c r="A18">
        <v>0.70089999999999997</v>
      </c>
    </row>
    <row r="19" spans="1:1" x14ac:dyDescent="0.3">
      <c r="A19">
        <v>0.8458</v>
      </c>
    </row>
    <row r="23" spans="1:1" x14ac:dyDescent="0.3">
      <c r="A23" t="s">
        <v>162</v>
      </c>
    </row>
    <row r="24" spans="1:1" x14ac:dyDescent="0.3">
      <c r="A24" t="s">
        <v>160</v>
      </c>
    </row>
    <row r="26" spans="1:1" x14ac:dyDescent="0.3">
      <c r="A26" t="s">
        <v>161</v>
      </c>
    </row>
    <row r="28" spans="1:1" x14ac:dyDescent="0.3">
      <c r="A28">
        <v>-0.43180000000000002</v>
      </c>
    </row>
    <row r="29" spans="1:1" x14ac:dyDescent="0.3">
      <c r="A29">
        <v>-0.45329999999999998</v>
      </c>
    </row>
    <row r="30" spans="1:1" x14ac:dyDescent="0.3">
      <c r="A30">
        <v>-0.44519999999999998</v>
      </c>
    </row>
    <row r="34" spans="1:1" x14ac:dyDescent="0.3">
      <c r="A34" t="s">
        <v>163</v>
      </c>
    </row>
    <row r="36" spans="1:1" x14ac:dyDescent="0.3">
      <c r="A36" t="s">
        <v>164</v>
      </c>
    </row>
    <row r="38" spans="1:1" x14ac:dyDescent="0.3">
      <c r="A38" t="s">
        <v>165</v>
      </c>
    </row>
    <row r="39" spans="1:1" x14ac:dyDescent="0.3">
      <c r="A39" t="s">
        <v>166</v>
      </c>
    </row>
    <row r="40" spans="1:1" x14ac:dyDescent="0.3">
      <c r="A40" t="s">
        <v>167</v>
      </c>
    </row>
    <row r="41" spans="1:1" x14ac:dyDescent="0.3">
      <c r="A41" t="s">
        <v>168</v>
      </c>
    </row>
    <row r="42" spans="1:1" x14ac:dyDescent="0.3">
      <c r="A42" t="s">
        <v>169</v>
      </c>
    </row>
    <row r="45" spans="1:1" x14ac:dyDescent="0.3">
      <c r="A45" t="s">
        <v>170</v>
      </c>
    </row>
    <row r="47" spans="1:1" x14ac:dyDescent="0.3">
      <c r="A47" t="s">
        <v>164</v>
      </c>
    </row>
    <row r="49" spans="1:1" x14ac:dyDescent="0.3">
      <c r="A49" t="s">
        <v>171</v>
      </c>
    </row>
    <row r="50" spans="1:1" x14ac:dyDescent="0.3">
      <c r="A50" t="s">
        <v>172</v>
      </c>
    </row>
    <row r="51" spans="1:1" x14ac:dyDescent="0.3">
      <c r="A51" t="s">
        <v>173</v>
      </c>
    </row>
    <row r="52" spans="1:1" x14ac:dyDescent="0.3">
      <c r="A52" t="s">
        <v>174</v>
      </c>
    </row>
    <row r="53" spans="1:1" x14ac:dyDescent="0.3">
      <c r="A53" t="s">
        <v>175</v>
      </c>
    </row>
    <row r="56" spans="1:1" x14ac:dyDescent="0.3">
      <c r="A56" t="s">
        <v>176</v>
      </c>
    </row>
    <row r="57" spans="1:1" x14ac:dyDescent="0.3">
      <c r="A57" t="s">
        <v>177</v>
      </c>
    </row>
    <row r="59" spans="1:1" x14ac:dyDescent="0.3">
      <c r="A59" t="s">
        <v>178</v>
      </c>
    </row>
    <row r="61" spans="1:1" x14ac:dyDescent="0.3">
      <c r="A61" t="s">
        <v>179</v>
      </c>
    </row>
    <row r="63" spans="1:1" x14ac:dyDescent="0.3">
      <c r="A63" t="s">
        <v>180</v>
      </c>
    </row>
    <row r="64" spans="1:1" x14ac:dyDescent="0.3">
      <c r="A64" t="s">
        <v>181</v>
      </c>
    </row>
    <row r="65" spans="1:1" x14ac:dyDescent="0.3">
      <c r="A65" t="s">
        <v>182</v>
      </c>
    </row>
    <row r="67" spans="1:1" x14ac:dyDescent="0.3">
      <c r="A67" t="s">
        <v>183</v>
      </c>
    </row>
    <row r="68" spans="1:1" x14ac:dyDescent="0.3">
      <c r="A68" t="s">
        <v>184</v>
      </c>
    </row>
    <row r="69" spans="1:1" x14ac:dyDescent="0.3">
      <c r="A69" t="s">
        <v>185</v>
      </c>
    </row>
    <row r="70" spans="1:1" x14ac:dyDescent="0.3">
      <c r="A70" t="s">
        <v>186</v>
      </c>
    </row>
    <row r="71" spans="1:1" x14ac:dyDescent="0.3">
      <c r="A71" t="s">
        <v>187</v>
      </c>
    </row>
    <row r="72" spans="1:1" x14ac:dyDescent="0.3">
      <c r="A72" t="s">
        <v>185</v>
      </c>
    </row>
    <row r="73" spans="1:1" x14ac:dyDescent="0.3">
      <c r="A73" t="s">
        <v>188</v>
      </c>
    </row>
    <row r="74" spans="1:1" x14ac:dyDescent="0.3">
      <c r="A74" t="s">
        <v>189</v>
      </c>
    </row>
    <row r="75" spans="1:1" x14ac:dyDescent="0.3">
      <c r="A75" t="s">
        <v>190</v>
      </c>
    </row>
    <row r="76" spans="1:1" x14ac:dyDescent="0.3">
      <c r="A76" t="s">
        <v>191</v>
      </c>
    </row>
    <row r="77" spans="1:1" x14ac:dyDescent="0.3">
      <c r="A77" t="s">
        <v>183</v>
      </c>
    </row>
    <row r="78" spans="1:1" x14ac:dyDescent="0.3">
      <c r="A78" t="s">
        <v>184</v>
      </c>
    </row>
    <row r="79" spans="1:1" x14ac:dyDescent="0.3">
      <c r="A79" t="s">
        <v>189</v>
      </c>
    </row>
    <row r="80" spans="1:1" x14ac:dyDescent="0.3">
      <c r="A80" t="s">
        <v>190</v>
      </c>
    </row>
    <row r="81" spans="1:1" x14ac:dyDescent="0.3">
      <c r="A81" t="s">
        <v>192</v>
      </c>
    </row>
    <row r="82" spans="1:1" x14ac:dyDescent="0.3">
      <c r="A82" t="s">
        <v>187</v>
      </c>
    </row>
    <row r="83" spans="1:1" x14ac:dyDescent="0.3">
      <c r="A83" t="s">
        <v>189</v>
      </c>
    </row>
    <row r="84" spans="1:1" x14ac:dyDescent="0.3">
      <c r="A84" t="s">
        <v>190</v>
      </c>
    </row>
    <row r="85" spans="1:1" x14ac:dyDescent="0.3">
      <c r="A85" t="s">
        <v>193</v>
      </c>
    </row>
    <row r="86" spans="1:1" x14ac:dyDescent="0.3">
      <c r="A86" t="s">
        <v>194</v>
      </c>
    </row>
    <row r="87" spans="1:1" x14ac:dyDescent="0.3">
      <c r="A87" t="s">
        <v>160</v>
      </c>
    </row>
    <row r="89" spans="1:1" x14ac:dyDescent="0.3">
      <c r="A89" t="s">
        <v>161</v>
      </c>
    </row>
    <row r="91" spans="1:1" x14ac:dyDescent="0.3">
      <c r="A91" t="s">
        <v>195</v>
      </c>
    </row>
    <row r="93" spans="1:1" x14ac:dyDescent="0.3">
      <c r="A93" t="s">
        <v>196</v>
      </c>
    </row>
    <row r="98" spans="1:1" x14ac:dyDescent="0.3">
      <c r="A98" t="s">
        <v>197</v>
      </c>
    </row>
    <row r="99" spans="1:1" x14ac:dyDescent="0.3">
      <c r="A99" t="s">
        <v>198</v>
      </c>
    </row>
    <row r="101" spans="1:1" x14ac:dyDescent="0.3">
      <c r="A101" t="s">
        <v>178</v>
      </c>
    </row>
    <row r="103" spans="1:1" x14ac:dyDescent="0.3">
      <c r="A103" t="s">
        <v>179</v>
      </c>
    </row>
    <row r="105" spans="1:1" x14ac:dyDescent="0.3">
      <c r="A105" t="s">
        <v>180</v>
      </c>
    </row>
    <row r="106" spans="1:1" x14ac:dyDescent="0.3">
      <c r="A106" t="s">
        <v>181</v>
      </c>
    </row>
    <row r="107" spans="1:1" x14ac:dyDescent="0.3">
      <c r="A107" t="s">
        <v>199</v>
      </c>
    </row>
    <row r="109" spans="1:1" x14ac:dyDescent="0.3">
      <c r="A109" t="s">
        <v>200</v>
      </c>
    </row>
    <row r="110" spans="1:1" x14ac:dyDescent="0.3">
      <c r="A110" t="s">
        <v>201</v>
      </c>
    </row>
    <row r="111" spans="1:1" x14ac:dyDescent="0.3">
      <c r="A111" t="s">
        <v>202</v>
      </c>
    </row>
    <row r="112" spans="1:1" x14ac:dyDescent="0.3">
      <c r="A112" t="s">
        <v>203</v>
      </c>
    </row>
    <row r="113" spans="1:1" x14ac:dyDescent="0.3">
      <c r="A113" t="s">
        <v>204</v>
      </c>
    </row>
    <row r="114" spans="1:1" x14ac:dyDescent="0.3">
      <c r="A114" t="s">
        <v>202</v>
      </c>
    </row>
    <row r="115" spans="1:1" x14ac:dyDescent="0.3">
      <c r="A115" t="s">
        <v>205</v>
      </c>
    </row>
    <row r="116" spans="1:1" x14ac:dyDescent="0.3">
      <c r="A116" t="s">
        <v>206</v>
      </c>
    </row>
    <row r="117" spans="1:1" x14ac:dyDescent="0.3">
      <c r="A117" t="s">
        <v>190</v>
      </c>
    </row>
    <row r="118" spans="1:1" x14ac:dyDescent="0.3">
      <c r="A118" t="s">
        <v>207</v>
      </c>
    </row>
    <row r="119" spans="1:1" x14ac:dyDescent="0.3">
      <c r="A119" t="s">
        <v>200</v>
      </c>
    </row>
    <row r="120" spans="1:1" x14ac:dyDescent="0.3">
      <c r="A120" t="s">
        <v>201</v>
      </c>
    </row>
    <row r="121" spans="1:1" x14ac:dyDescent="0.3">
      <c r="A121" t="s">
        <v>206</v>
      </c>
    </row>
    <row r="122" spans="1:1" x14ac:dyDescent="0.3">
      <c r="A122" t="s">
        <v>190</v>
      </c>
    </row>
    <row r="123" spans="1:1" x14ac:dyDescent="0.3">
      <c r="A123" t="s">
        <v>208</v>
      </c>
    </row>
    <row r="124" spans="1:1" x14ac:dyDescent="0.3">
      <c r="A124" t="s">
        <v>204</v>
      </c>
    </row>
    <row r="125" spans="1:1" x14ac:dyDescent="0.3">
      <c r="A125" t="s">
        <v>206</v>
      </c>
    </row>
    <row r="126" spans="1:1" x14ac:dyDescent="0.3">
      <c r="A126" t="s">
        <v>190</v>
      </c>
    </row>
    <row r="127" spans="1:1" x14ac:dyDescent="0.3">
      <c r="A127" t="s">
        <v>209</v>
      </c>
    </row>
    <row r="128" spans="1:1" x14ac:dyDescent="0.3">
      <c r="A128" t="s">
        <v>210</v>
      </c>
    </row>
    <row r="129" spans="1:1" x14ac:dyDescent="0.3">
      <c r="A129" t="s">
        <v>160</v>
      </c>
    </row>
    <row r="131" spans="1:1" x14ac:dyDescent="0.3">
      <c r="A131" t="s">
        <v>161</v>
      </c>
    </row>
    <row r="133" spans="1:1" x14ac:dyDescent="0.3">
      <c r="A133" t="s">
        <v>211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Nov-05</vt:lpstr>
      <vt:lpstr>Nov-05 (2)</vt:lpstr>
      <vt:lpstr>Dec-04</vt:lpstr>
      <vt:lpstr>Jan-08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Stephen Brooks</dc:creator>
  <cp:lastModifiedBy>Brooks, Stephen</cp:lastModifiedBy>
  <dcterms:created xsi:type="dcterms:W3CDTF">2019-11-14T16:44:48Z</dcterms:created>
  <dcterms:modified xsi:type="dcterms:W3CDTF">2020-02-20T20:59:31Z</dcterms:modified>
</cp:coreProperties>
</file>